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activeTab="0"/>
  </bookViews>
  <sheets>
    <sheet name="Rendiconto" sheetId="1" r:id="rId1"/>
    <sheet name="Risultati differenziali" sheetId="2" r:id="rId2"/>
    <sheet name="Prospetto dimostrativo - 118" sheetId="3" r:id="rId3"/>
  </sheets>
  <definedNames>
    <definedName name="_xlnm.Print_Area" localSheetId="0">'Rendiconto'!$A$2:$H$469</definedName>
  </definedNames>
  <calcPr fullCalcOnLoad="1"/>
</workbook>
</file>

<file path=xl/sharedStrings.xml><?xml version="1.0" encoding="utf-8"?>
<sst xmlns="http://schemas.openxmlformats.org/spreadsheetml/2006/main" count="617" uniqueCount="130">
  <si>
    <t>DESCRIZIONE</t>
  </si>
  <si>
    <t xml:space="preserve">Residui conservati e stanziamenti definitivi bilancio </t>
  </si>
  <si>
    <t>Conto del tesoriere</t>
  </si>
  <si>
    <t>Determinazione dei residui</t>
  </si>
  <si>
    <t>ACCERTAMENTI</t>
  </si>
  <si>
    <t>MAGGIORI O MINORI ENTRATE</t>
  </si>
  <si>
    <t>RISCOSSIONI</t>
  </si>
  <si>
    <t>RESIDUI DA RIPORTARE</t>
  </si>
  <si>
    <t>RS</t>
  </si>
  <si>
    <t>RESIDUI (A)</t>
  </si>
  <si>
    <t>RESIDUI (B)</t>
  </si>
  <si>
    <t>RESIDUI (C)</t>
  </si>
  <si>
    <t>RESIDUI (D=B+C)</t>
  </si>
  <si>
    <t>(E=D-A)  (E=A-D)</t>
  </si>
  <si>
    <t>CP</t>
  </si>
  <si>
    <t>COMPETENZA (F)</t>
  </si>
  <si>
    <t>COMPETENZA (G)</t>
  </si>
  <si>
    <t>COMPETENZA (H)</t>
  </si>
  <si>
    <t>COMPETENZA (I=G+H)</t>
  </si>
  <si>
    <t>(L=I-F)     (L=F-I)</t>
  </si>
  <si>
    <t>T</t>
  </si>
  <si>
    <t>TOTALE (M)</t>
  </si>
  <si>
    <t>TOTALE (N)</t>
  </si>
  <si>
    <t>Res. 31/12 (O=C+H)</t>
  </si>
  <si>
    <t>Acc. 31/12 (P=D+I)</t>
  </si>
  <si>
    <t>RIEPILOGO GENERALE DELLE ENTRATE</t>
  </si>
  <si>
    <t>TOTALE</t>
  </si>
  <si>
    <t>PAGAMENTI</t>
  </si>
  <si>
    <t>IMPEGNI</t>
  </si>
  <si>
    <t>MINORI RESIDUI O ECONOMIE</t>
  </si>
  <si>
    <t>Fondo di cassa al 1° gennaio</t>
  </si>
  <si>
    <t>COMPETENZA</t>
  </si>
  <si>
    <t>RESIDUI</t>
  </si>
  <si>
    <t>GESTIONE</t>
  </si>
  <si>
    <t>QUADRO RIASSUNTIVO DELLA GESTIONE FINANZIARIA</t>
  </si>
  <si>
    <t>=====</t>
  </si>
  <si>
    <t>FONDO DI CASSA AL 31 DICEMBRE</t>
  </si>
  <si>
    <t>DIFFERENZA</t>
  </si>
  <si>
    <t>RESIDUI ATTIVI</t>
  </si>
  <si>
    <t>RESIDUI PASSIVI</t>
  </si>
  <si>
    <t>AVANZO O DISAVANZO</t>
  </si>
  <si>
    <t>ENTRATE FINALI</t>
  </si>
  <si>
    <t>SPESE FINALI</t>
  </si>
  <si>
    <t>PREVISIONI INIZIALI</t>
  </si>
  <si>
    <t>PREVISIONI DEFINITIVE</t>
  </si>
  <si>
    <t>% DI DEFINIZ</t>
  </si>
  <si>
    <t>ACCERTAMENTI O IMPEGNI</t>
  </si>
  <si>
    <t>RISCOSSIONI O PAGAMENTI</t>
  </si>
  <si>
    <t>% DI REALIZZAZIONE</t>
  </si>
  <si>
    <t>A Equilibrio economico e finanziario</t>
  </si>
  <si>
    <t>Avanzo di amministrazione</t>
  </si>
  <si>
    <t>Spese correnti</t>
  </si>
  <si>
    <t>Differenza</t>
  </si>
  <si>
    <t>Quote Capitali dei mutui in estinzione</t>
  </si>
  <si>
    <t>B Equilibrio finale</t>
  </si>
  <si>
    <t xml:space="preserve">Spese finali I II </t>
  </si>
  <si>
    <t>Saldo netto da (-) finanziare o (+) impiegare</t>
  </si>
  <si>
    <t>1.05.0010      Trasferimenti da consorziati ATO</t>
  </si>
  <si>
    <t xml:space="preserve">Entrate titoli I II </t>
  </si>
  <si>
    <t xml:space="preserve">Entrate finali I II III </t>
  </si>
  <si>
    <t>TOTALE  GENERALE</t>
  </si>
  <si>
    <t>FONDO DI CASSA AL 1 GENNAIO</t>
  </si>
  <si>
    <t>TOTALE GENERALE DELLE ENTRATE</t>
  </si>
  <si>
    <t>TOTALE GENERALE DELLE SPESE</t>
  </si>
  <si>
    <t>FONDO DI CASSA AL TERMINE ESERCIZIO</t>
  </si>
  <si>
    <t>TOTALE GENERALE</t>
  </si>
  <si>
    <t>ENTRATE</t>
  </si>
  <si>
    <t>SPESE</t>
  </si>
  <si>
    <t>FPV spese correnti</t>
  </si>
  <si>
    <t>FPV spese conto capitale</t>
  </si>
  <si>
    <t>RISULTATO DELL'AVANZO DI AMMINISTRAZIONE EFFETTIVO</t>
  </si>
  <si>
    <t>Parte accantonata</t>
  </si>
  <si>
    <t xml:space="preserve">Fondo rischi </t>
  </si>
  <si>
    <t>TOTALE PARTE ACCANTONATA    (B)</t>
  </si>
  <si>
    <t>Parte Vincolata</t>
  </si>
  <si>
    <t>Vincoli derivanti da leggi e dai principi contabili</t>
  </si>
  <si>
    <t>Vincoli derivanti da trasferimenti</t>
  </si>
  <si>
    <t>Vincoli derivanti dalla contrazione di mutui</t>
  </si>
  <si>
    <t>Vincoli formalmente attribuiti dall'ente</t>
  </si>
  <si>
    <t xml:space="preserve">altri vincoli </t>
  </si>
  <si>
    <t>TOTALE PARTE VINCOLATA    (C)</t>
  </si>
  <si>
    <t>parte destinata agli investimenti</t>
  </si>
  <si>
    <t>TOTALE parte destinata agli investimenti   (D)</t>
  </si>
  <si>
    <t>TOTALE PARTE DISPONIBILE (E = A-B-C-D)</t>
  </si>
  <si>
    <r>
      <rPr>
        <sz val="8"/>
        <rFont val="Arial"/>
        <family val="2"/>
      </rPr>
      <t xml:space="preserve">Se E è negativo, tale importo è iscritto tra le spese di bilancio di previsione come </t>
    </r>
    <r>
      <rPr>
        <sz val="10"/>
        <rFont val="Arial"/>
        <family val="2"/>
      </rPr>
      <t>disavanzo da ripianare</t>
    </r>
  </si>
  <si>
    <t xml:space="preserve">TITOLO I: ENTRATE CORRENTI DI NATURA TRIBUTARIA, CONTRIBUTIVA E PEREQUATIVA </t>
  </si>
  <si>
    <t>TITOLO 2: TRASFERIMENTI CORRENTI</t>
  </si>
  <si>
    <t>TIPOLOGIA 101: Trasferimenti correnti da amministrazioni pubbliche</t>
  </si>
  <si>
    <t>TOTALE TIPOLOGIA 101</t>
  </si>
  <si>
    <t>TOTALE TITOLO 2</t>
  </si>
  <si>
    <t>TITOLO 3: ENTRATE EXTRATRIBUTARIE</t>
  </si>
  <si>
    <r>
      <t>TIPOLOGIA 300</t>
    </r>
    <r>
      <rPr>
        <sz val="9"/>
        <rFont val="Times New Roman"/>
        <family val="1"/>
      </rPr>
      <t xml:space="preserve"> - INTERESSI ATTIVI</t>
    </r>
  </si>
  <si>
    <t>TOTALE TIPOLOGIA 300</t>
  </si>
  <si>
    <r>
      <t>TIPOLOGIA 500</t>
    </r>
    <r>
      <rPr>
        <sz val="9"/>
        <rFont val="Times New Roman"/>
        <family val="1"/>
      </rPr>
      <t xml:space="preserve"> - RIMBORSI E ALTRE ENTRATE CORRENTI</t>
    </r>
  </si>
  <si>
    <t>TOTALE TIPOLOGIA 500</t>
  </si>
  <si>
    <t>TOTALE TITOLO 3</t>
  </si>
  <si>
    <t>TITOLO 9: ENTRATE PER CONTO DI TERZI E PARTITE DI GIRO</t>
  </si>
  <si>
    <t>TIPOLOGIA 100: ENTRATE PER PARTITE DI GIRO</t>
  </si>
  <si>
    <t>TIPOLOGIA 200: ENTRATE PER CONTO DI TERZI</t>
  </si>
  <si>
    <t>TOTALE TITOLO 9</t>
  </si>
  <si>
    <t>MISSIONE 01 - SERVIZI ISTITUZIONALI, GENERALI E DI GESTIONE</t>
  </si>
  <si>
    <t>TITOLO 01 - SPESE CORRENTI</t>
  </si>
  <si>
    <t>Programma 01 - Organi istituzionali</t>
  </si>
  <si>
    <t>TOTALE PROGRAMMA 01</t>
  </si>
  <si>
    <t>Programma 02 - Segreteria Generale</t>
  </si>
  <si>
    <t>TOTALE PROGRAMMA 02</t>
  </si>
  <si>
    <t>Programma 03 - Gestione Economico finanziaria</t>
  </si>
  <si>
    <t>TOTALE PROGRAMMA 03</t>
  </si>
  <si>
    <t>TOTALE MISSIONE 01</t>
  </si>
  <si>
    <t>MISSIONE 09 - SVILUPPO SOSTENIBILE E TUTELA DEL TERRITORIO E DELL'AMBIENTE</t>
  </si>
  <si>
    <t>PROGRAMMA 03 - RIFIUTI</t>
  </si>
  <si>
    <t>TOTALE MISSIONE 09</t>
  </si>
  <si>
    <t>MISSIONE 20 - FONDI E ACCANTONAMENTI</t>
  </si>
  <si>
    <t>PROGRAMMA 01 - FONDO DI RISERVA</t>
  </si>
  <si>
    <t>MISSIONE 01</t>
  </si>
  <si>
    <t>MISSIONE 09</t>
  </si>
  <si>
    <t>MISSIONE 20</t>
  </si>
  <si>
    <t>MISSIONE 99 - SERVIZI PER CONTO TERZI</t>
  </si>
  <si>
    <t>PROGRAMMA 01 - SERVIZI PER CONTO TERZI E PARTITE DI GIRO</t>
  </si>
  <si>
    <t>Titolo 07: Servizi per conto terzi e Partite di giro</t>
  </si>
  <si>
    <t>TOTALE MISSIONE 99</t>
  </si>
  <si>
    <t>MISSIONE 99</t>
  </si>
  <si>
    <t>ASSOCIAZIONE AMBITO CUNEESE AMBIENTE - RENDICONTO DI GESTIONE  ESERCIZIO 2020</t>
  </si>
  <si>
    <t>RISULTATO DI AMMINISTRAZIONE AL 31.12.2020</t>
  </si>
  <si>
    <t>Prospetto dimostrativo del risultato di amministrazione (anno 2020)</t>
  </si>
  <si>
    <t>RISULTATO DI AMMISNITRAZIONE AL 31.12.2020       (A)</t>
  </si>
  <si>
    <t>COMPOSIZIONE DEL RISULTATO DI AMMINSITRAZIONE AL 31.12.2020</t>
  </si>
  <si>
    <t>Fondo crediti dubbia esigibilità al 31.12.2020</t>
  </si>
  <si>
    <t>Fondo crediti dubbia esigibilità al 31.12.2020  (solo per le Regioni)</t>
  </si>
  <si>
    <t>Fondo rischi per passività potenziali al 31.12.2020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</si>
</sst>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0000"/>
    <numFmt numFmtId="177" formatCode="0.00000"/>
    <numFmt numFmtId="178" formatCode="0.0000"/>
    <numFmt numFmtId="179" formatCode="0.000"/>
  </numFmts>
  <fonts count="49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6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4" fontId="6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4" fontId="6" fillId="0" borderId="15" xfId="0" applyNumberFormat="1" applyFont="1" applyBorder="1" applyAlignment="1">
      <alignment horizontal="right" vertical="top" wrapText="1"/>
    </xf>
    <xf numFmtId="21" fontId="2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6"/>
    </xf>
    <xf numFmtId="0" fontId="1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4" fontId="6" fillId="0" borderId="10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2" fillId="0" borderId="19" xfId="0" applyFont="1" applyBorder="1" applyAlignment="1">
      <alignment horizontal="left" vertical="top" wrapText="1" indent="6"/>
    </xf>
    <xf numFmtId="0" fontId="2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 indent="6"/>
    </xf>
    <xf numFmtId="21" fontId="2" fillId="0" borderId="14" xfId="0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4" fontId="10" fillId="0" borderId="14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7" fillId="0" borderId="14" xfId="0" applyFont="1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7" fillId="0" borderId="22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7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right" wrapText="1"/>
    </xf>
    <xf numFmtId="4" fontId="0" fillId="0" borderId="16" xfId="0" applyNumberFormat="1" applyBorder="1" applyAlignment="1">
      <alignment/>
    </xf>
    <xf numFmtId="0" fontId="0" fillId="0" borderId="23" xfId="0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0" fontId="4" fillId="0" borderId="16" xfId="0" applyFont="1" applyBorder="1" applyAlignment="1">
      <alignment vertical="top" wrapText="1"/>
    </xf>
    <xf numFmtId="4" fontId="0" fillId="0" borderId="0" xfId="0" applyNumberFormat="1" applyAlignment="1">
      <alignment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5" fillId="0" borderId="14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14" xfId="0" applyNumberFormat="1" applyBorder="1" applyAlignment="1">
      <alignment/>
    </xf>
    <xf numFmtId="0" fontId="2" fillId="0" borderId="24" xfId="0" applyFont="1" applyBorder="1" applyAlignment="1">
      <alignment/>
    </xf>
    <xf numFmtId="4" fontId="10" fillId="0" borderId="1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25" xfId="0" applyFont="1" applyBorder="1" applyAlignment="1">
      <alignment vertical="top" wrapText="1"/>
    </xf>
    <xf numFmtId="4" fontId="2" fillId="0" borderId="25" xfId="0" applyNumberFormat="1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4" fontId="2" fillId="0" borderId="26" xfId="0" applyNumberFormat="1" applyFont="1" applyBorder="1" applyAlignment="1">
      <alignment horizontal="right" vertical="top" wrapText="1"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2" fillId="0" borderId="27" xfId="0" applyFont="1" applyBorder="1" applyAlignment="1">
      <alignment horizontal="center" vertical="top" wrapText="1"/>
    </xf>
    <xf numFmtId="4" fontId="2" fillId="0" borderId="27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 quotePrefix="1">
      <alignment/>
    </xf>
    <xf numFmtId="4" fontId="2" fillId="0" borderId="14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0" fillId="0" borderId="19" xfId="0" applyNumberFormat="1" applyBorder="1" applyAlignment="1">
      <alignment/>
    </xf>
    <xf numFmtId="4" fontId="0" fillId="0" borderId="16" xfId="0" applyNumberFormat="1" applyFill="1" applyBorder="1" applyAlignment="1">
      <alignment/>
    </xf>
    <xf numFmtId="0" fontId="2" fillId="0" borderId="30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top" wrapText="1"/>
    </xf>
    <xf numFmtId="4" fontId="2" fillId="0" borderId="30" xfId="0" applyNumberFormat="1" applyFont="1" applyBorder="1" applyAlignment="1">
      <alignment horizontal="right" vertical="top" wrapText="1"/>
    </xf>
    <xf numFmtId="0" fontId="1" fillId="0" borderId="30" xfId="0" applyFont="1" applyBorder="1" applyAlignment="1">
      <alignment vertical="top" wrapText="1"/>
    </xf>
    <xf numFmtId="0" fontId="2" fillId="0" borderId="30" xfId="0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4" fontId="3" fillId="0" borderId="28" xfId="0" applyNumberFormat="1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right" vertical="top" wrapText="1"/>
    </xf>
    <xf numFmtId="4" fontId="2" fillId="0" borderId="25" xfId="0" applyNumberFormat="1" applyFont="1" applyBorder="1" applyAlignment="1">
      <alignment/>
    </xf>
    <xf numFmtId="4" fontId="6" fillId="0" borderId="14" xfId="0" applyNumberFormat="1" applyFont="1" applyFill="1" applyBorder="1" applyAlignment="1">
      <alignment horizontal="right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4" fontId="2" fillId="0" borderId="20" xfId="0" applyNumberFormat="1" applyFont="1" applyBorder="1" applyAlignment="1" quotePrefix="1">
      <alignment/>
    </xf>
    <xf numFmtId="4" fontId="2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4" fontId="4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4" fontId="13" fillId="0" borderId="20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4" fillId="0" borderId="20" xfId="0" applyFont="1" applyBorder="1" applyAlignment="1">
      <alignment/>
    </xf>
    <xf numFmtId="4" fontId="14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4" fontId="0" fillId="0" borderId="10" xfId="0" applyNumberForma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4" fontId="2" fillId="0" borderId="17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1" fillId="0" borderId="17" xfId="0" applyFont="1" applyBorder="1" applyAlignment="1">
      <alignment vertical="top" wrapText="1"/>
    </xf>
    <xf numFmtId="0" fontId="1" fillId="0" borderId="25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 vertical="top" wrapText="1"/>
    </xf>
    <xf numFmtId="4" fontId="2" fillId="0" borderId="29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 vertical="top" wrapText="1"/>
    </xf>
    <xf numFmtId="0" fontId="0" fillId="0" borderId="20" xfId="0" applyBorder="1" applyAlignment="1">
      <alignment horizontal="center" vertical="center"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35" xfId="0" applyFont="1" applyBorder="1" applyAlignment="1">
      <alignment/>
    </xf>
    <xf numFmtId="4" fontId="4" fillId="0" borderId="35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4" fontId="13" fillId="0" borderId="35" xfId="0" applyNumberFormat="1" applyFont="1" applyBorder="1" applyAlignment="1">
      <alignment/>
    </xf>
    <xf numFmtId="0" fontId="1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35" xfId="0" applyNumberFormat="1" applyFont="1" applyBorder="1" applyAlignment="1">
      <alignment horizontal="righ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7"/>
  <sheetViews>
    <sheetView tabSelected="1" zoomScale="90" zoomScaleNormal="90" zoomScalePageLayoutView="0" workbookViewId="0" topLeftCell="A255">
      <selection activeCell="G270" sqref="G270"/>
    </sheetView>
  </sheetViews>
  <sheetFormatPr defaultColWidth="9.140625" defaultRowHeight="12.75"/>
  <cols>
    <col min="1" max="1" width="0.85546875" style="0" customWidth="1"/>
    <col min="2" max="2" width="36.28125" style="0" customWidth="1"/>
    <col min="3" max="3" width="3.28125" style="0" customWidth="1"/>
    <col min="4" max="4" width="19.57421875" style="0" customWidth="1"/>
    <col min="5" max="5" width="22.28125" style="0" customWidth="1"/>
    <col min="6" max="6" width="24.8515625" style="0" customWidth="1"/>
    <col min="7" max="7" width="20.28125" style="0" customWidth="1"/>
    <col min="8" max="8" width="17.8515625" style="0" customWidth="1"/>
    <col min="9" max="10" width="10.140625" style="0" bestFit="1" customWidth="1"/>
  </cols>
  <sheetData>
    <row r="1" spans="4:7" ht="12.75">
      <c r="D1" s="85"/>
      <c r="E1" s="85"/>
      <c r="F1" s="85"/>
      <c r="G1" s="85"/>
    </row>
    <row r="2" spans="2:7" ht="12.75">
      <c r="B2" s="29"/>
      <c r="C2" s="29"/>
      <c r="D2" s="116" t="s">
        <v>122</v>
      </c>
      <c r="E2" s="105"/>
      <c r="F2" s="105"/>
      <c r="G2" s="105"/>
    </row>
    <row r="3" spans="2:8" ht="13.5" thickBot="1">
      <c r="B3" s="174" t="s">
        <v>66</v>
      </c>
      <c r="C3" s="174"/>
      <c r="D3" s="174"/>
      <c r="E3" s="174"/>
      <c r="F3" s="174"/>
      <c r="G3" s="174"/>
      <c r="H3" s="174"/>
    </row>
    <row r="4" spans="2:8" ht="14.25" customHeight="1" thickBot="1" thickTop="1">
      <c r="B4" s="160" t="s">
        <v>0</v>
      </c>
      <c r="C4" s="158"/>
      <c r="D4" s="160" t="s">
        <v>1</v>
      </c>
      <c r="E4" s="2" t="s">
        <v>2</v>
      </c>
      <c r="F4" s="2" t="s">
        <v>3</v>
      </c>
      <c r="G4" s="160" t="s">
        <v>4</v>
      </c>
      <c r="H4" s="160" t="s">
        <v>5</v>
      </c>
    </row>
    <row r="5" spans="2:8" ht="14.25" thickBot="1" thickTop="1">
      <c r="B5" s="162"/>
      <c r="C5" s="159"/>
      <c r="D5" s="161"/>
      <c r="E5" s="3" t="s">
        <v>6</v>
      </c>
      <c r="F5" s="3" t="s">
        <v>7</v>
      </c>
      <c r="G5" s="161"/>
      <c r="H5" s="161"/>
    </row>
    <row r="6" spans="2:8" ht="14.25" thickBot="1" thickTop="1">
      <c r="B6" s="162"/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</row>
    <row r="7" spans="2:8" ht="14.25" thickBot="1" thickTop="1">
      <c r="B7" s="162"/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158" t="s">
        <v>19</v>
      </c>
    </row>
    <row r="8" spans="2:8" ht="14.25" thickBot="1" thickTop="1">
      <c r="B8" s="161"/>
      <c r="C8" s="4" t="s">
        <v>20</v>
      </c>
      <c r="D8" s="4" t="s">
        <v>21</v>
      </c>
      <c r="E8" s="4" t="s">
        <v>22</v>
      </c>
      <c r="F8" s="4" t="s">
        <v>23</v>
      </c>
      <c r="G8" s="4" t="s">
        <v>24</v>
      </c>
      <c r="H8" s="159"/>
    </row>
    <row r="9" spans="2:8" ht="13.5" thickTop="1">
      <c r="B9" s="169"/>
      <c r="C9" s="5"/>
      <c r="D9" s="76"/>
      <c r="E9" s="76"/>
      <c r="F9" s="76"/>
      <c r="G9" s="76"/>
      <c r="H9" s="76"/>
    </row>
    <row r="10" spans="2:10" ht="12.75">
      <c r="B10" s="164"/>
      <c r="C10" s="7"/>
      <c r="D10" s="13"/>
      <c r="E10" s="13"/>
      <c r="F10" s="13"/>
      <c r="G10" s="13"/>
      <c r="H10" s="13"/>
      <c r="J10" s="144"/>
    </row>
    <row r="11" spans="2:8" ht="12.75">
      <c r="B11" s="164"/>
      <c r="C11" s="7"/>
      <c r="D11" s="13"/>
      <c r="E11" s="96"/>
      <c r="F11" s="96"/>
      <c r="G11" s="96"/>
      <c r="H11" s="13"/>
    </row>
    <row r="12" spans="2:8" ht="12.75">
      <c r="B12" s="164"/>
      <c r="C12" s="7"/>
      <c r="D12" s="13"/>
      <c r="E12" s="13"/>
      <c r="F12" s="13"/>
      <c r="G12" s="13"/>
      <c r="H12" s="13"/>
    </row>
    <row r="13" spans="2:8" ht="13.5" thickBot="1">
      <c r="B13" s="165"/>
      <c r="C13" s="9"/>
      <c r="D13" s="15"/>
      <c r="E13" s="15"/>
      <c r="F13" s="15"/>
      <c r="G13" s="15"/>
      <c r="H13" s="15"/>
    </row>
    <row r="14" spans="2:8" ht="33.75">
      <c r="B14" s="6" t="s">
        <v>85</v>
      </c>
      <c r="C14" s="7"/>
      <c r="D14" s="75"/>
      <c r="E14" s="13"/>
      <c r="F14" s="13"/>
      <c r="G14" s="13"/>
      <c r="H14" s="13"/>
    </row>
    <row r="15" spans="2:8" ht="13.5" thickBot="1">
      <c r="B15" s="6"/>
      <c r="C15" s="7"/>
      <c r="D15" s="13"/>
      <c r="E15" s="13"/>
      <c r="F15" s="13"/>
      <c r="G15" s="13"/>
      <c r="H15" s="13"/>
    </row>
    <row r="16" spans="2:8" ht="12.75">
      <c r="B16" s="45"/>
      <c r="C16" s="7"/>
      <c r="D16" s="13"/>
      <c r="E16" s="13"/>
      <c r="F16" s="13"/>
      <c r="G16" s="13"/>
      <c r="H16" s="13"/>
    </row>
    <row r="17" spans="2:9" ht="12.75">
      <c r="B17" s="11"/>
      <c r="C17" s="7"/>
      <c r="D17" s="96"/>
      <c r="E17" s="96"/>
      <c r="F17" s="13"/>
      <c r="G17" s="13"/>
      <c r="H17" s="13"/>
      <c r="I17" s="156"/>
    </row>
    <row r="18" spans="2:9" ht="12.75">
      <c r="B18" s="164" t="s">
        <v>86</v>
      </c>
      <c r="C18" s="7"/>
      <c r="D18" s="13"/>
      <c r="E18" s="13"/>
      <c r="F18" s="13"/>
      <c r="G18" s="13"/>
      <c r="H18" s="13"/>
      <c r="I18" s="74"/>
    </row>
    <row r="19" spans="2:9" ht="12.75">
      <c r="B19" s="170"/>
      <c r="C19" s="7"/>
      <c r="D19" s="13"/>
      <c r="E19" s="13"/>
      <c r="F19" s="13"/>
      <c r="G19" s="13"/>
      <c r="H19" s="13"/>
      <c r="I19" s="74"/>
    </row>
    <row r="20" spans="2:8" ht="12.75">
      <c r="B20" s="170"/>
      <c r="C20" s="7"/>
      <c r="D20" s="13"/>
      <c r="E20" s="13"/>
      <c r="F20" s="13"/>
      <c r="G20" s="13"/>
      <c r="H20" s="13"/>
    </row>
    <row r="21" spans="2:9" ht="12.75">
      <c r="B21" s="11"/>
      <c r="C21" s="7"/>
      <c r="D21" s="13"/>
      <c r="E21" s="13"/>
      <c r="F21" s="13"/>
      <c r="G21" s="13"/>
      <c r="H21" s="13"/>
      <c r="I21" s="74"/>
    </row>
    <row r="22" spans="2:9" ht="12.75">
      <c r="B22" s="11"/>
      <c r="C22" s="7"/>
      <c r="D22" s="13"/>
      <c r="E22" s="13"/>
      <c r="F22" s="13"/>
      <c r="G22" s="13"/>
      <c r="H22" s="13"/>
      <c r="I22" s="74"/>
    </row>
    <row r="23" spans="2:8" ht="12.75">
      <c r="B23" s="11"/>
      <c r="C23" s="7"/>
      <c r="D23" s="13"/>
      <c r="E23" s="13"/>
      <c r="F23" s="13"/>
      <c r="G23" s="13"/>
      <c r="H23" s="13"/>
    </row>
    <row r="24" spans="2:8" ht="12.75">
      <c r="B24" s="18"/>
      <c r="C24" s="7"/>
      <c r="D24" s="13"/>
      <c r="E24" s="13"/>
      <c r="F24" s="13"/>
      <c r="G24" s="13"/>
      <c r="H24" s="13"/>
    </row>
    <row r="25" spans="2:8" ht="12.75">
      <c r="B25" s="18"/>
      <c r="C25" s="7"/>
      <c r="D25" s="13"/>
      <c r="E25" s="13"/>
      <c r="F25" s="13"/>
      <c r="G25" s="13"/>
      <c r="H25" s="13"/>
    </row>
    <row r="26" spans="2:8" ht="12.75">
      <c r="B26" s="18"/>
      <c r="C26" s="7"/>
      <c r="D26" s="13"/>
      <c r="E26" s="13"/>
      <c r="F26" s="13"/>
      <c r="G26" s="13"/>
      <c r="H26" s="13"/>
    </row>
    <row r="27" spans="1:8" ht="12.75">
      <c r="A27" s="39"/>
      <c r="B27" s="27"/>
      <c r="C27" s="7"/>
      <c r="D27" s="13"/>
      <c r="E27" s="13"/>
      <c r="F27" s="13"/>
      <c r="G27" s="13"/>
      <c r="H27" s="13"/>
    </row>
    <row r="28" spans="2:8" ht="24" thickBot="1">
      <c r="B28" s="11" t="s">
        <v>87</v>
      </c>
      <c r="C28" s="7"/>
      <c r="D28" s="13"/>
      <c r="E28" s="13"/>
      <c r="F28" s="13"/>
      <c r="G28" s="13"/>
      <c r="H28" s="13"/>
    </row>
    <row r="29" spans="2:8" ht="24">
      <c r="B29" s="45" t="s">
        <v>57</v>
      </c>
      <c r="C29" s="7"/>
      <c r="D29" s="13"/>
      <c r="E29" s="13"/>
      <c r="F29" s="13"/>
      <c r="G29" s="13"/>
      <c r="H29" s="13"/>
    </row>
    <row r="30" spans="2:8" ht="12.75">
      <c r="B30" s="30"/>
      <c r="C30" s="7" t="s">
        <v>8</v>
      </c>
      <c r="D30" s="96">
        <v>60524.75</v>
      </c>
      <c r="E30" s="96">
        <v>60524.75</v>
      </c>
      <c r="F30" s="96">
        <v>0</v>
      </c>
      <c r="G30" s="96">
        <f>E30+F30</f>
        <v>60524.75</v>
      </c>
      <c r="H30" s="96">
        <f>G30-D30</f>
        <v>0</v>
      </c>
    </row>
    <row r="31" spans="2:8" ht="12.75">
      <c r="B31" s="18"/>
      <c r="C31" s="7"/>
      <c r="D31" s="13"/>
      <c r="E31" s="13"/>
      <c r="F31" s="13"/>
      <c r="G31" s="13"/>
      <c r="H31" s="13"/>
    </row>
    <row r="32" spans="2:8" ht="12.75">
      <c r="B32" s="18"/>
      <c r="C32" s="7" t="s">
        <v>14</v>
      </c>
      <c r="D32" s="13">
        <v>0</v>
      </c>
      <c r="E32" s="13">
        <v>0</v>
      </c>
      <c r="F32" s="13">
        <v>0</v>
      </c>
      <c r="G32" s="13">
        <f>(E32+F32)</f>
        <v>0</v>
      </c>
      <c r="H32" s="13">
        <f>(G32-D32)</f>
        <v>0</v>
      </c>
    </row>
    <row r="33" spans="2:10" ht="12.75">
      <c r="B33" s="18"/>
      <c r="C33" s="7"/>
      <c r="D33" s="13"/>
      <c r="E33" s="13"/>
      <c r="F33" s="13"/>
      <c r="G33" s="13"/>
      <c r="H33" s="13"/>
      <c r="J33" s="74"/>
    </row>
    <row r="34" spans="2:8" ht="12.75">
      <c r="B34" s="18"/>
      <c r="C34" s="7" t="s">
        <v>20</v>
      </c>
      <c r="D34" s="13">
        <f>(D32+D30)</f>
        <v>60524.75</v>
      </c>
      <c r="E34" s="13">
        <f>(E30+E32)</f>
        <v>60524.75</v>
      </c>
      <c r="F34" s="13">
        <f>F30+F32</f>
        <v>0</v>
      </c>
      <c r="G34" s="13">
        <f>G30+G32</f>
        <v>60524.75</v>
      </c>
      <c r="H34" s="13">
        <f>H30+H32</f>
        <v>0</v>
      </c>
    </row>
    <row r="35" spans="2:8" ht="12.75">
      <c r="B35" s="18"/>
      <c r="C35" s="7"/>
      <c r="D35" s="13"/>
      <c r="E35" s="13"/>
      <c r="F35" s="13"/>
      <c r="G35" s="13"/>
      <c r="H35" s="13"/>
    </row>
    <row r="36" spans="2:8" ht="13.5" thickBot="1">
      <c r="B36" s="46"/>
      <c r="C36" s="51"/>
      <c r="D36" s="52"/>
      <c r="E36" s="52"/>
      <c r="F36" s="52"/>
      <c r="G36" s="52"/>
      <c r="H36" s="52"/>
    </row>
    <row r="37" spans="2:8" ht="14.25" thickBot="1" thickTop="1">
      <c r="B37" s="160" t="s">
        <v>0</v>
      </c>
      <c r="C37" s="158"/>
      <c r="D37" s="160" t="s">
        <v>1</v>
      </c>
      <c r="E37" s="2" t="s">
        <v>2</v>
      </c>
      <c r="F37" s="2" t="s">
        <v>3</v>
      </c>
      <c r="G37" s="160" t="s">
        <v>4</v>
      </c>
      <c r="H37" s="160" t="s">
        <v>5</v>
      </c>
    </row>
    <row r="38" spans="2:8" ht="14.25" thickBot="1" thickTop="1">
      <c r="B38" s="162"/>
      <c r="C38" s="159"/>
      <c r="D38" s="161"/>
      <c r="E38" s="3" t="s">
        <v>6</v>
      </c>
      <c r="F38" s="3" t="s">
        <v>7</v>
      </c>
      <c r="G38" s="161"/>
      <c r="H38" s="161"/>
    </row>
    <row r="39" spans="2:8" ht="14.25" thickBot="1" thickTop="1">
      <c r="B39" s="162"/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</row>
    <row r="40" spans="2:8" ht="14.25" thickBot="1" thickTop="1">
      <c r="B40" s="162"/>
      <c r="C40" s="4" t="s">
        <v>14</v>
      </c>
      <c r="D40" s="4" t="s">
        <v>15</v>
      </c>
      <c r="E40" s="4" t="s">
        <v>16</v>
      </c>
      <c r="F40" s="4" t="s">
        <v>17</v>
      </c>
      <c r="G40" s="4" t="s">
        <v>18</v>
      </c>
      <c r="H40" s="158" t="s">
        <v>19</v>
      </c>
    </row>
    <row r="41" spans="2:8" ht="14.25" thickBot="1" thickTop="1">
      <c r="B41" s="161"/>
      <c r="C41" s="4" t="s">
        <v>20</v>
      </c>
      <c r="D41" s="4" t="s">
        <v>21</v>
      </c>
      <c r="E41" s="4" t="s">
        <v>22</v>
      </c>
      <c r="F41" s="4" t="s">
        <v>23</v>
      </c>
      <c r="G41" s="4" t="s">
        <v>24</v>
      </c>
      <c r="H41" s="159"/>
    </row>
    <row r="42" spans="2:8" ht="13.5" thickTop="1">
      <c r="B42" s="11" t="s">
        <v>88</v>
      </c>
      <c r="C42" s="7" t="s">
        <v>8</v>
      </c>
      <c r="D42" s="13">
        <f>D30</f>
        <v>60524.75</v>
      </c>
      <c r="E42" s="13">
        <f>E30</f>
        <v>60524.75</v>
      </c>
      <c r="F42" s="13">
        <f>F30</f>
        <v>0</v>
      </c>
      <c r="G42" s="13">
        <f>E42+F42</f>
        <v>60524.75</v>
      </c>
      <c r="H42" s="13">
        <v>0</v>
      </c>
    </row>
    <row r="43" spans="2:8" ht="12.75">
      <c r="B43" s="18"/>
      <c r="C43" s="7"/>
      <c r="D43" s="13"/>
      <c r="E43" s="13"/>
      <c r="F43" s="13"/>
      <c r="G43" s="13"/>
      <c r="H43" s="13"/>
    </row>
    <row r="44" spans="2:8" ht="12.75">
      <c r="B44" s="18"/>
      <c r="C44" s="7" t="s">
        <v>14</v>
      </c>
      <c r="D44" s="13">
        <f>D32</f>
        <v>0</v>
      </c>
      <c r="E44" s="13">
        <f>E32</f>
        <v>0</v>
      </c>
      <c r="F44" s="13">
        <f>F32</f>
        <v>0</v>
      </c>
      <c r="G44" s="13">
        <f>(E44+F44)</f>
        <v>0</v>
      </c>
      <c r="H44" s="13">
        <f>H32</f>
        <v>0</v>
      </c>
    </row>
    <row r="45" spans="2:8" ht="12.75">
      <c r="B45" s="18"/>
      <c r="C45" s="7"/>
      <c r="D45" s="13"/>
      <c r="E45" s="13"/>
      <c r="F45" s="13"/>
      <c r="G45" s="13"/>
      <c r="H45" s="13"/>
    </row>
    <row r="46" spans="1:8" ht="12.75">
      <c r="A46" s="39"/>
      <c r="B46" s="27"/>
      <c r="C46" s="7" t="s">
        <v>20</v>
      </c>
      <c r="D46" s="13">
        <f>(D44+D42)</f>
        <v>60524.75</v>
      </c>
      <c r="E46" s="13">
        <f>(E42+E44)</f>
        <v>60524.75</v>
      </c>
      <c r="F46" s="13">
        <f>F42+F44</f>
        <v>0</v>
      </c>
      <c r="G46" s="13">
        <f>G42+G44</f>
        <v>60524.75</v>
      </c>
      <c r="H46" s="13">
        <f>H42+H44</f>
        <v>0</v>
      </c>
    </row>
    <row r="47" spans="1:8" ht="12.75">
      <c r="A47" s="39"/>
      <c r="B47" s="26"/>
      <c r="C47" s="26"/>
      <c r="D47" s="72"/>
      <c r="E47" s="72"/>
      <c r="F47" s="72"/>
      <c r="G47" s="77"/>
      <c r="H47" s="78"/>
    </row>
    <row r="48" spans="1:8" ht="12.75">
      <c r="A48" s="39"/>
      <c r="B48" s="26"/>
      <c r="C48" s="26"/>
      <c r="D48" s="72"/>
      <c r="E48" s="72"/>
      <c r="F48" s="72"/>
      <c r="G48" s="77"/>
      <c r="H48" s="78"/>
    </row>
    <row r="49" spans="1:8" ht="12.75">
      <c r="A49" s="39"/>
      <c r="B49" s="21" t="s">
        <v>89</v>
      </c>
      <c r="C49" s="7" t="s">
        <v>8</v>
      </c>
      <c r="D49" s="13">
        <f>D23+D42</f>
        <v>60524.75</v>
      </c>
      <c r="E49" s="13">
        <f>E23+E42</f>
        <v>60524.75</v>
      </c>
      <c r="F49" s="13">
        <f>F23+F42</f>
        <v>0</v>
      </c>
      <c r="G49" s="13">
        <f>G23+G42</f>
        <v>60524.75</v>
      </c>
      <c r="H49" s="13">
        <f>H23+H30</f>
        <v>0</v>
      </c>
    </row>
    <row r="50" spans="1:8" ht="12.75">
      <c r="A50" s="39"/>
      <c r="B50" s="26"/>
      <c r="C50" s="7"/>
      <c r="D50" s="13"/>
      <c r="E50" s="13"/>
      <c r="F50" s="13"/>
      <c r="G50" s="13"/>
      <c r="H50" s="13"/>
    </row>
    <row r="51" spans="1:10" ht="12.75">
      <c r="A51" s="39"/>
      <c r="B51" s="26"/>
      <c r="C51" s="7" t="s">
        <v>14</v>
      </c>
      <c r="D51" s="13">
        <f>D25+D32</f>
        <v>0</v>
      </c>
      <c r="E51" s="13">
        <f>E25+E44</f>
        <v>0</v>
      </c>
      <c r="F51" s="13">
        <f>F25+F44</f>
        <v>0</v>
      </c>
      <c r="G51" s="13">
        <f>(E51+F51)</f>
        <v>0</v>
      </c>
      <c r="H51" s="13">
        <f>H25+H44</f>
        <v>0</v>
      </c>
      <c r="J51" s="74"/>
    </row>
    <row r="52" spans="1:8" ht="12.75">
      <c r="A52" s="39"/>
      <c r="B52" s="26"/>
      <c r="C52" s="7"/>
      <c r="D52" s="13"/>
      <c r="E52" s="13"/>
      <c r="F52" s="13"/>
      <c r="G52" s="13"/>
      <c r="H52" s="13"/>
    </row>
    <row r="53" spans="1:8" ht="13.5" thickBot="1">
      <c r="A53" s="39"/>
      <c r="B53" s="28"/>
      <c r="C53" s="9" t="s">
        <v>20</v>
      </c>
      <c r="D53" s="14">
        <f>(D51+D49)</f>
        <v>60524.75</v>
      </c>
      <c r="E53" s="15">
        <f>(E49+E51)</f>
        <v>60524.75</v>
      </c>
      <c r="F53" s="15">
        <f>F49+F51</f>
        <v>0</v>
      </c>
      <c r="G53" s="15">
        <f>G49+G51</f>
        <v>60524.75</v>
      </c>
      <c r="H53" s="15">
        <f>H49+H51</f>
        <v>0</v>
      </c>
    </row>
    <row r="54" spans="1:8" ht="12.75">
      <c r="A54" s="67"/>
      <c r="B54" s="40"/>
      <c r="C54" s="51"/>
      <c r="D54" s="52"/>
      <c r="E54" s="52"/>
      <c r="F54" s="52"/>
      <c r="G54" s="52"/>
      <c r="H54" s="52"/>
    </row>
    <row r="55" spans="1:8" ht="12.75">
      <c r="A55" s="67"/>
      <c r="B55" s="40"/>
      <c r="C55" s="51"/>
      <c r="D55" s="52"/>
      <c r="E55" s="52"/>
      <c r="F55" s="52"/>
      <c r="G55" s="52"/>
      <c r="H55" s="52"/>
    </row>
    <row r="56" spans="1:8" ht="12.75">
      <c r="A56" s="67"/>
      <c r="B56" s="40"/>
      <c r="C56" s="51"/>
      <c r="D56" s="52"/>
      <c r="E56" s="52"/>
      <c r="F56" s="52"/>
      <c r="G56" s="52"/>
      <c r="H56" s="52"/>
    </row>
    <row r="57" spans="1:8" ht="12.75">
      <c r="A57" s="67"/>
      <c r="B57" s="40"/>
      <c r="C57" s="51"/>
      <c r="D57" s="52"/>
      <c r="E57" s="52"/>
      <c r="F57" s="52"/>
      <c r="G57" s="52"/>
      <c r="H57" s="52"/>
    </row>
    <row r="58" spans="2:8" ht="12.75">
      <c r="B58" s="29"/>
      <c r="C58" s="29"/>
      <c r="D58" s="29"/>
      <c r="E58" s="29"/>
      <c r="F58" s="29"/>
      <c r="G58" s="16"/>
      <c r="H58" s="16"/>
    </row>
    <row r="59" spans="2:8" ht="13.5" thickBot="1">
      <c r="B59" s="29"/>
      <c r="C59" s="29"/>
      <c r="D59" s="29"/>
      <c r="E59" s="29"/>
      <c r="F59" s="29"/>
      <c r="G59" s="16"/>
      <c r="H59" s="16"/>
    </row>
    <row r="60" spans="2:8" ht="14.25" thickBot="1" thickTop="1">
      <c r="B60" s="160" t="s">
        <v>0</v>
      </c>
      <c r="C60" s="158"/>
      <c r="D60" s="160" t="s">
        <v>1</v>
      </c>
      <c r="E60" s="2" t="s">
        <v>2</v>
      </c>
      <c r="F60" s="2" t="s">
        <v>3</v>
      </c>
      <c r="G60" s="160" t="s">
        <v>4</v>
      </c>
      <c r="H60" s="160" t="s">
        <v>5</v>
      </c>
    </row>
    <row r="61" spans="2:8" ht="21" customHeight="1" thickBot="1" thickTop="1">
      <c r="B61" s="162"/>
      <c r="C61" s="159"/>
      <c r="D61" s="161"/>
      <c r="E61" s="3" t="s">
        <v>6</v>
      </c>
      <c r="F61" s="3" t="s">
        <v>7</v>
      </c>
      <c r="G61" s="161"/>
      <c r="H61" s="161"/>
    </row>
    <row r="62" spans="2:8" ht="14.25" thickBot="1" thickTop="1">
      <c r="B62" s="162"/>
      <c r="C62" s="4" t="s">
        <v>8</v>
      </c>
      <c r="D62" s="4" t="s">
        <v>9</v>
      </c>
      <c r="E62" s="4" t="s">
        <v>10</v>
      </c>
      <c r="F62" s="4" t="s">
        <v>11</v>
      </c>
      <c r="G62" s="4" t="s">
        <v>12</v>
      </c>
      <c r="H62" s="4" t="s">
        <v>13</v>
      </c>
    </row>
    <row r="63" spans="2:8" ht="14.25" thickBot="1" thickTop="1">
      <c r="B63" s="162"/>
      <c r="C63" s="4" t="s">
        <v>14</v>
      </c>
      <c r="D63" s="4" t="s">
        <v>15</v>
      </c>
      <c r="E63" s="4" t="s">
        <v>16</v>
      </c>
      <c r="F63" s="4" t="s">
        <v>17</v>
      </c>
      <c r="G63" s="4" t="s">
        <v>18</v>
      </c>
      <c r="H63" s="158" t="s">
        <v>19</v>
      </c>
    </row>
    <row r="64" spans="2:8" ht="14.25" customHeight="1" thickBot="1" thickTop="1">
      <c r="B64" s="162"/>
      <c r="C64" s="4" t="s">
        <v>20</v>
      </c>
      <c r="D64" s="4" t="s">
        <v>21</v>
      </c>
      <c r="E64" s="4" t="s">
        <v>22</v>
      </c>
      <c r="F64" s="4" t="s">
        <v>23</v>
      </c>
      <c r="G64" s="4" t="s">
        <v>24</v>
      </c>
      <c r="H64" s="159"/>
    </row>
    <row r="65" spans="2:8" ht="13.5" thickTop="1">
      <c r="B65" s="43" t="s">
        <v>90</v>
      </c>
      <c r="C65" s="7"/>
      <c r="D65" s="75"/>
      <c r="E65" s="13"/>
      <c r="F65" s="13"/>
      <c r="G65" s="13"/>
      <c r="H65" s="13"/>
    </row>
    <row r="66" spans="2:8" ht="13.5" thickBot="1">
      <c r="B66" s="73"/>
      <c r="C66" s="7"/>
      <c r="D66" s="13"/>
      <c r="E66" s="13"/>
      <c r="F66" s="13"/>
      <c r="G66" s="13"/>
      <c r="H66" s="13"/>
    </row>
    <row r="67" spans="2:8" ht="12.75">
      <c r="B67" s="6"/>
      <c r="C67" s="7"/>
      <c r="D67" s="75"/>
      <c r="E67" s="13"/>
      <c r="F67" s="13"/>
      <c r="G67" s="13"/>
      <c r="H67" s="13"/>
    </row>
    <row r="68" spans="2:8" ht="12.75">
      <c r="B68" s="6"/>
      <c r="C68" s="7"/>
      <c r="D68" s="75"/>
      <c r="E68" s="13"/>
      <c r="F68" s="13"/>
      <c r="G68" s="13"/>
      <c r="H68" s="13"/>
    </row>
    <row r="69" spans="2:8" ht="13.5" thickBot="1">
      <c r="B69" s="73" t="s">
        <v>91</v>
      </c>
      <c r="C69" s="7"/>
      <c r="D69" s="13"/>
      <c r="E69" s="13"/>
      <c r="F69" s="13"/>
      <c r="G69" s="13"/>
      <c r="H69" s="13"/>
    </row>
    <row r="70" spans="2:8" ht="12.75">
      <c r="B70" s="12"/>
      <c r="C70" s="7" t="s">
        <v>8</v>
      </c>
      <c r="D70" s="13">
        <v>0.32</v>
      </c>
      <c r="E70" s="13">
        <v>0.32</v>
      </c>
      <c r="F70" s="13">
        <v>0</v>
      </c>
      <c r="G70" s="13">
        <f>E70+F70</f>
        <v>0.32</v>
      </c>
      <c r="H70" s="13">
        <f>G70-D70</f>
        <v>0</v>
      </c>
    </row>
    <row r="71" spans="2:8" ht="12.75">
      <c r="B71" s="18"/>
      <c r="C71" s="7"/>
      <c r="D71" s="13"/>
      <c r="E71" s="13"/>
      <c r="F71" s="13"/>
      <c r="G71" s="13"/>
      <c r="H71" s="13"/>
    </row>
    <row r="72" spans="2:9" ht="12.75">
      <c r="B72" s="18"/>
      <c r="C72" s="7" t="s">
        <v>14</v>
      </c>
      <c r="D72" s="13">
        <v>50</v>
      </c>
      <c r="E72" s="17">
        <v>0</v>
      </c>
      <c r="F72" s="120">
        <v>0.24</v>
      </c>
      <c r="G72" s="96">
        <f>E72+F72</f>
        <v>0.24</v>
      </c>
      <c r="H72" s="13">
        <f>(G72-D72)</f>
        <v>-49.76</v>
      </c>
      <c r="I72" s="74"/>
    </row>
    <row r="73" spans="2:8" ht="12.75">
      <c r="B73" s="18"/>
      <c r="C73" s="7"/>
      <c r="D73" s="13"/>
      <c r="E73" s="13"/>
      <c r="F73" s="13"/>
      <c r="G73" s="13"/>
      <c r="H73" s="13"/>
    </row>
    <row r="74" spans="2:8" ht="12.75">
      <c r="B74" s="18"/>
      <c r="C74" s="7" t="s">
        <v>20</v>
      </c>
      <c r="D74" s="13">
        <f>(D72+D70)</f>
        <v>50.32</v>
      </c>
      <c r="E74" s="13">
        <f>(E70+E72)</f>
        <v>0.32</v>
      </c>
      <c r="F74" s="13">
        <f>F70+F72</f>
        <v>0.24</v>
      </c>
      <c r="G74" s="13">
        <f>G70+G72</f>
        <v>0.56</v>
      </c>
      <c r="H74" s="13">
        <f>H70+H72</f>
        <v>-49.76</v>
      </c>
    </row>
    <row r="75" spans="2:8" ht="12.75">
      <c r="B75" s="18"/>
      <c r="C75" s="7"/>
      <c r="D75" s="13"/>
      <c r="E75" s="13"/>
      <c r="F75" s="13"/>
      <c r="G75" s="13"/>
      <c r="H75" s="13"/>
    </row>
    <row r="76" spans="2:8" ht="12.75">
      <c r="B76" s="18"/>
      <c r="C76" s="7"/>
      <c r="D76" s="13"/>
      <c r="E76" s="13"/>
      <c r="F76" s="13"/>
      <c r="G76" s="13"/>
      <c r="H76" s="13"/>
    </row>
    <row r="77" spans="2:8" ht="12.75">
      <c r="B77" s="11" t="s">
        <v>92</v>
      </c>
      <c r="C77" s="7" t="s">
        <v>8</v>
      </c>
      <c r="D77" s="13">
        <f>D70</f>
        <v>0.32</v>
      </c>
      <c r="E77" s="13">
        <f>E70</f>
        <v>0.32</v>
      </c>
      <c r="F77" s="13">
        <f>F70</f>
        <v>0</v>
      </c>
      <c r="G77" s="13">
        <f>E77+F77</f>
        <v>0.32</v>
      </c>
      <c r="H77" s="13">
        <f>G77-D77</f>
        <v>0</v>
      </c>
    </row>
    <row r="78" spans="2:8" ht="12.75">
      <c r="B78" s="18"/>
      <c r="C78" s="7"/>
      <c r="D78" s="13"/>
      <c r="E78" s="13"/>
      <c r="F78" s="13"/>
      <c r="G78" s="13"/>
      <c r="H78" s="13"/>
    </row>
    <row r="79" spans="2:8" ht="12.75">
      <c r="B79" s="18"/>
      <c r="C79" s="7" t="s">
        <v>14</v>
      </c>
      <c r="D79" s="13">
        <f>D72</f>
        <v>50</v>
      </c>
      <c r="E79" s="17">
        <f>E72</f>
        <v>0</v>
      </c>
      <c r="F79" s="17">
        <f>F72</f>
        <v>0.24</v>
      </c>
      <c r="G79" s="13">
        <f>E79+F79</f>
        <v>0.24</v>
      </c>
      <c r="H79" s="13">
        <f>(G79-D79)</f>
        <v>-49.76</v>
      </c>
    </row>
    <row r="80" spans="2:8" ht="12.75">
      <c r="B80" s="18"/>
      <c r="C80" s="7"/>
      <c r="D80" s="13"/>
      <c r="E80" s="13"/>
      <c r="F80" s="13"/>
      <c r="G80" s="13"/>
      <c r="H80" s="13"/>
    </row>
    <row r="81" spans="2:8" ht="12.75">
      <c r="B81" s="18"/>
      <c r="C81" s="7" t="s">
        <v>20</v>
      </c>
      <c r="D81" s="13">
        <f>(D79+D77)</f>
        <v>50.32</v>
      </c>
      <c r="E81" s="13">
        <f>(E77+E79)</f>
        <v>0.32</v>
      </c>
      <c r="F81" s="13">
        <f>F77+F79</f>
        <v>0.24</v>
      </c>
      <c r="G81" s="13">
        <f>G77+G79</f>
        <v>0.56</v>
      </c>
      <c r="H81" s="13">
        <f>H77+H79</f>
        <v>-49.76</v>
      </c>
    </row>
    <row r="82" spans="2:8" ht="12.75">
      <c r="B82" s="18"/>
      <c r="C82" s="7"/>
      <c r="D82" s="13"/>
      <c r="E82" s="13"/>
      <c r="F82" s="13"/>
      <c r="G82" s="13"/>
      <c r="H82" s="13"/>
    </row>
    <row r="83" spans="2:8" ht="12.75">
      <c r="B83" s="18"/>
      <c r="C83" s="7"/>
      <c r="D83" s="13"/>
      <c r="E83" s="13"/>
      <c r="F83" s="13"/>
      <c r="G83" s="13"/>
      <c r="H83" s="13"/>
    </row>
    <row r="84" spans="2:8" ht="13.5" thickBot="1">
      <c r="B84" s="111"/>
      <c r="C84" s="112"/>
      <c r="D84" s="113"/>
      <c r="E84" s="113"/>
      <c r="F84" s="113"/>
      <c r="G84" s="113"/>
      <c r="H84" s="113"/>
    </row>
    <row r="85" spans="2:8" ht="14.25" thickBot="1" thickTop="1">
      <c r="B85" s="160" t="s">
        <v>0</v>
      </c>
      <c r="C85" s="158"/>
      <c r="D85" s="160" t="s">
        <v>1</v>
      </c>
      <c r="E85" s="2" t="s">
        <v>2</v>
      </c>
      <c r="F85" s="2" t="s">
        <v>3</v>
      </c>
      <c r="G85" s="160" t="s">
        <v>4</v>
      </c>
      <c r="H85" s="160" t="s">
        <v>5</v>
      </c>
    </row>
    <row r="86" spans="2:8" ht="14.25" thickBot="1" thickTop="1">
      <c r="B86" s="162"/>
      <c r="C86" s="159"/>
      <c r="D86" s="161"/>
      <c r="E86" s="3" t="s">
        <v>6</v>
      </c>
      <c r="F86" s="3" t="s">
        <v>7</v>
      </c>
      <c r="G86" s="161"/>
      <c r="H86" s="161"/>
    </row>
    <row r="87" spans="2:8" ht="14.25" thickBot="1" thickTop="1">
      <c r="B87" s="162"/>
      <c r="C87" s="4" t="s">
        <v>8</v>
      </c>
      <c r="D87" s="4" t="s">
        <v>9</v>
      </c>
      <c r="E87" s="4" t="s">
        <v>10</v>
      </c>
      <c r="F87" s="4" t="s">
        <v>11</v>
      </c>
      <c r="G87" s="4" t="s">
        <v>12</v>
      </c>
      <c r="H87" s="4" t="s">
        <v>13</v>
      </c>
    </row>
    <row r="88" spans="2:8" ht="14.25" thickBot="1" thickTop="1">
      <c r="B88" s="162"/>
      <c r="C88" s="4" t="s">
        <v>14</v>
      </c>
      <c r="D88" s="4" t="s">
        <v>15</v>
      </c>
      <c r="E88" s="4" t="s">
        <v>16</v>
      </c>
      <c r="F88" s="4" t="s">
        <v>17</v>
      </c>
      <c r="G88" s="4" t="s">
        <v>18</v>
      </c>
      <c r="H88" s="158" t="s">
        <v>19</v>
      </c>
    </row>
    <row r="89" spans="2:8" ht="14.25" thickBot="1" thickTop="1">
      <c r="B89" s="162"/>
      <c r="C89" s="4" t="s">
        <v>20</v>
      </c>
      <c r="D89" s="4" t="s">
        <v>21</v>
      </c>
      <c r="E89" s="4" t="s">
        <v>22</v>
      </c>
      <c r="F89" s="4" t="s">
        <v>23</v>
      </c>
      <c r="G89" s="4" t="s">
        <v>24</v>
      </c>
      <c r="H89" s="159"/>
    </row>
    <row r="90" spans="2:8" ht="24.75" thickBot="1" thickTop="1">
      <c r="B90" s="73" t="s">
        <v>93</v>
      </c>
      <c r="C90" s="7"/>
      <c r="D90" s="13"/>
      <c r="E90" s="13"/>
      <c r="F90" s="13"/>
      <c r="G90" s="13"/>
      <c r="H90" s="13"/>
    </row>
    <row r="91" spans="2:8" ht="12.75">
      <c r="B91" s="12"/>
      <c r="C91" s="7" t="s">
        <v>8</v>
      </c>
      <c r="D91" s="13">
        <v>0</v>
      </c>
      <c r="E91" s="13">
        <v>0</v>
      </c>
      <c r="F91" s="13">
        <v>0</v>
      </c>
      <c r="G91" s="13">
        <f>E91+F91</f>
        <v>0</v>
      </c>
      <c r="H91" s="13">
        <f>G91-D91</f>
        <v>0</v>
      </c>
    </row>
    <row r="92" spans="2:8" ht="12.75">
      <c r="B92" s="18"/>
      <c r="C92" s="7"/>
      <c r="D92" s="13"/>
      <c r="E92" s="13"/>
      <c r="F92" s="13"/>
      <c r="G92" s="13"/>
      <c r="H92" s="13"/>
    </row>
    <row r="93" spans="2:8" ht="12.75">
      <c r="B93" s="18"/>
      <c r="C93" s="7" t="s">
        <v>14</v>
      </c>
      <c r="D93" s="13">
        <v>200</v>
      </c>
      <c r="E93" s="17">
        <v>0</v>
      </c>
      <c r="F93" s="17">
        <v>0</v>
      </c>
      <c r="G93" s="13">
        <f>(E93+F93)</f>
        <v>0</v>
      </c>
      <c r="H93" s="13">
        <f>(G93-D93)</f>
        <v>-200</v>
      </c>
    </row>
    <row r="94" spans="2:8" ht="12.75">
      <c r="B94" s="18"/>
      <c r="C94" s="7"/>
      <c r="D94" s="13"/>
      <c r="E94" s="13"/>
      <c r="F94" s="13"/>
      <c r="G94" s="13"/>
      <c r="H94" s="13"/>
    </row>
    <row r="95" spans="2:8" ht="12.75">
      <c r="B95" s="18"/>
      <c r="C95" s="7" t="s">
        <v>20</v>
      </c>
      <c r="D95" s="13">
        <f>(D93+D91)</f>
        <v>200</v>
      </c>
      <c r="E95" s="13">
        <f>(E91+E93)</f>
        <v>0</v>
      </c>
      <c r="F95" s="19">
        <f>F91+F93</f>
        <v>0</v>
      </c>
      <c r="G95" s="19">
        <f>G91+G93</f>
        <v>0</v>
      </c>
      <c r="H95" s="19">
        <f>H91+H93</f>
        <v>-200</v>
      </c>
    </row>
    <row r="96" spans="2:8" ht="12.75">
      <c r="B96" s="30"/>
      <c r="C96" s="30"/>
      <c r="D96" s="56"/>
      <c r="E96" s="56"/>
      <c r="F96" s="56"/>
      <c r="G96" s="57"/>
      <c r="H96" s="57"/>
    </row>
    <row r="97" spans="2:8" ht="12.75">
      <c r="B97" s="30"/>
      <c r="C97" s="30"/>
      <c r="D97" s="56"/>
      <c r="E97" s="56"/>
      <c r="F97" s="56"/>
      <c r="G97" s="57"/>
      <c r="H97" s="57"/>
    </row>
    <row r="98" spans="2:8" ht="12.75">
      <c r="B98" s="11" t="s">
        <v>94</v>
      </c>
      <c r="C98" s="7" t="s">
        <v>8</v>
      </c>
      <c r="D98" s="13">
        <f>D91</f>
        <v>0</v>
      </c>
      <c r="E98" s="13">
        <f>E91</f>
        <v>0</v>
      </c>
      <c r="F98" s="13">
        <f>F91</f>
        <v>0</v>
      </c>
      <c r="G98" s="19">
        <f>E98+F98</f>
        <v>0</v>
      </c>
      <c r="H98" s="19">
        <f>G98-D98</f>
        <v>0</v>
      </c>
    </row>
    <row r="99" spans="2:8" ht="12.75">
      <c r="B99" s="18"/>
      <c r="C99" s="7"/>
      <c r="D99" s="13"/>
      <c r="E99" s="13"/>
      <c r="F99" s="13"/>
      <c r="G99" s="13"/>
      <c r="H99" s="13"/>
    </row>
    <row r="100" spans="2:8" ht="12.75">
      <c r="B100" s="18"/>
      <c r="C100" s="7" t="s">
        <v>14</v>
      </c>
      <c r="D100" s="13">
        <f>D93+0</f>
        <v>200</v>
      </c>
      <c r="E100" s="17">
        <f>E93+0</f>
        <v>0</v>
      </c>
      <c r="F100" s="17">
        <f>F93+0</f>
        <v>0</v>
      </c>
      <c r="G100" s="13">
        <f>E100+F100</f>
        <v>0</v>
      </c>
      <c r="H100" s="13">
        <f>G100-D100</f>
        <v>-200</v>
      </c>
    </row>
    <row r="101" spans="2:8" ht="12.75">
      <c r="B101" s="18"/>
      <c r="C101" s="7"/>
      <c r="D101" s="13"/>
      <c r="E101" s="13"/>
      <c r="F101" s="13"/>
      <c r="G101" s="13"/>
      <c r="H101" s="13"/>
    </row>
    <row r="102" spans="2:8" ht="12.75">
      <c r="B102" s="18"/>
      <c r="C102" s="7" t="s">
        <v>20</v>
      </c>
      <c r="D102" s="19">
        <f>(D100+D98)</f>
        <v>200</v>
      </c>
      <c r="E102" s="19">
        <f>(E98+E100)</f>
        <v>0</v>
      </c>
      <c r="F102" s="19">
        <f>F98+F100</f>
        <v>0</v>
      </c>
      <c r="G102" s="19">
        <f>G98+G100</f>
        <v>0</v>
      </c>
      <c r="H102" s="19">
        <f>H98+H100</f>
        <v>-200</v>
      </c>
    </row>
    <row r="103" spans="2:8" ht="12.75">
      <c r="B103" s="18"/>
      <c r="C103" s="7"/>
      <c r="D103" s="19"/>
      <c r="E103" s="19"/>
      <c r="F103" s="19"/>
      <c r="G103" s="19"/>
      <c r="H103" s="19"/>
    </row>
    <row r="104" spans="2:8" ht="12.75">
      <c r="B104" s="18"/>
      <c r="C104" s="7"/>
      <c r="D104" s="19"/>
      <c r="E104" s="19"/>
      <c r="F104" s="19"/>
      <c r="G104" s="19"/>
      <c r="H104" s="19"/>
    </row>
    <row r="105" spans="2:8" ht="12.75">
      <c r="B105" s="18"/>
      <c r="C105" s="7"/>
      <c r="D105" s="19"/>
      <c r="E105" s="19"/>
      <c r="F105" s="19"/>
      <c r="G105" s="19"/>
      <c r="H105" s="19"/>
    </row>
    <row r="106" spans="2:8" ht="12.75">
      <c r="B106" s="30"/>
      <c r="C106" s="30"/>
      <c r="D106" s="56"/>
      <c r="E106" s="56"/>
      <c r="F106" s="56"/>
      <c r="G106" s="57"/>
      <c r="H106" s="57"/>
    </row>
    <row r="107" spans="2:8" ht="12.75">
      <c r="B107" s="44" t="s">
        <v>95</v>
      </c>
      <c r="C107" s="10" t="s">
        <v>8</v>
      </c>
      <c r="D107" s="13">
        <f>D77+D98</f>
        <v>0.32</v>
      </c>
      <c r="E107" s="19">
        <f>E77+E98</f>
        <v>0.32</v>
      </c>
      <c r="F107" s="19">
        <f>F77+F98</f>
        <v>0</v>
      </c>
      <c r="G107" s="13">
        <f>E107+F107</f>
        <v>0.32</v>
      </c>
      <c r="H107" s="19">
        <f>G107-D107</f>
        <v>0</v>
      </c>
    </row>
    <row r="108" spans="2:8" ht="12.75">
      <c r="B108" s="30"/>
      <c r="C108" s="7"/>
      <c r="D108" s="13"/>
      <c r="E108" s="13"/>
      <c r="F108" s="13"/>
      <c r="G108" s="13"/>
      <c r="H108" s="13"/>
    </row>
    <row r="109" spans="2:8" ht="12.75">
      <c r="B109" s="30"/>
      <c r="C109" s="7" t="s">
        <v>14</v>
      </c>
      <c r="D109" s="13">
        <f>D79+D100</f>
        <v>250</v>
      </c>
      <c r="E109" s="13">
        <f>E79+E100</f>
        <v>0</v>
      </c>
      <c r="F109" s="13">
        <f>F79+F100</f>
        <v>0.24</v>
      </c>
      <c r="G109" s="13">
        <f>E109+F109</f>
        <v>0.24</v>
      </c>
      <c r="H109" s="13">
        <f>G109-D109</f>
        <v>-249.76</v>
      </c>
    </row>
    <row r="110" spans="2:8" ht="12.75">
      <c r="B110" s="30"/>
      <c r="C110" s="7"/>
      <c r="D110" s="13"/>
      <c r="E110" s="13"/>
      <c r="F110" s="13"/>
      <c r="G110" s="13"/>
      <c r="H110" s="13"/>
    </row>
    <row r="111" spans="2:8" ht="13.5" thickBot="1">
      <c r="B111" s="41"/>
      <c r="C111" s="9" t="s">
        <v>20</v>
      </c>
      <c r="D111" s="14">
        <f>(D109+D107)</f>
        <v>250.32</v>
      </c>
      <c r="E111" s="15">
        <f>(E107+E109)</f>
        <v>0.32</v>
      </c>
      <c r="F111" s="15">
        <f>F107+F109</f>
        <v>0.24</v>
      </c>
      <c r="G111" s="15">
        <f>G107+G109</f>
        <v>0.56</v>
      </c>
      <c r="H111" s="15">
        <f>H107+H109</f>
        <v>-249.76</v>
      </c>
    </row>
    <row r="112" spans="2:8" ht="12.75">
      <c r="B112" s="40"/>
      <c r="C112" s="51"/>
      <c r="D112" s="52"/>
      <c r="E112" s="52"/>
      <c r="F112" s="52"/>
      <c r="G112" s="52"/>
      <c r="H112" s="52"/>
    </row>
    <row r="113" spans="2:8" ht="12.75">
      <c r="B113" s="40"/>
      <c r="C113" s="51"/>
      <c r="D113" s="52"/>
      <c r="E113" s="52"/>
      <c r="F113" s="52"/>
      <c r="G113" s="52"/>
      <c r="H113" s="52"/>
    </row>
    <row r="114" spans="2:8" ht="13.5" thickBot="1">
      <c r="B114" s="40"/>
      <c r="C114" s="51"/>
      <c r="D114" s="52"/>
      <c r="E114" s="52"/>
      <c r="F114" s="52"/>
      <c r="G114" s="52"/>
      <c r="H114" s="52"/>
    </row>
    <row r="115" spans="2:8" ht="13.5" thickTop="1">
      <c r="B115" s="169"/>
      <c r="C115" s="5" t="s">
        <v>8</v>
      </c>
      <c r="D115" s="76">
        <v>0</v>
      </c>
      <c r="E115" s="76">
        <v>0</v>
      </c>
      <c r="F115" s="76">
        <v>0</v>
      </c>
      <c r="G115" s="76">
        <v>0</v>
      </c>
      <c r="H115" s="76">
        <v>0</v>
      </c>
    </row>
    <row r="116" spans="2:8" ht="12.75">
      <c r="B116" s="164"/>
      <c r="C116" s="7"/>
      <c r="D116" s="13"/>
      <c r="E116" s="13"/>
      <c r="F116" s="13"/>
      <c r="G116" s="13"/>
      <c r="H116" s="13"/>
    </row>
    <row r="117" spans="2:8" ht="12.75">
      <c r="B117" s="164"/>
      <c r="C117" s="7" t="s">
        <v>14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</row>
    <row r="118" spans="2:8" ht="12.75">
      <c r="B118" s="164"/>
      <c r="C118" s="7"/>
      <c r="D118" s="13"/>
      <c r="E118" s="13"/>
      <c r="F118" s="13"/>
      <c r="G118" s="13"/>
      <c r="H118" s="13"/>
    </row>
    <row r="119" spans="2:8" ht="13.5" thickBot="1">
      <c r="B119" s="165"/>
      <c r="C119" s="9" t="s">
        <v>20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</row>
    <row r="120" spans="2:8" ht="12.75">
      <c r="B120" s="29"/>
      <c r="C120" s="29"/>
      <c r="D120" s="33"/>
      <c r="E120" s="33"/>
      <c r="F120" s="33"/>
      <c r="G120" s="74"/>
      <c r="H120" s="74"/>
    </row>
    <row r="121" spans="2:8" ht="13.5" thickBot="1">
      <c r="B121" s="29"/>
      <c r="C121" s="29"/>
      <c r="D121" s="33"/>
      <c r="E121" s="33"/>
      <c r="F121" s="33"/>
      <c r="G121" s="74"/>
      <c r="H121" s="74"/>
    </row>
    <row r="122" spans="2:8" ht="13.5" customHeight="1" thickTop="1">
      <c r="B122" s="169"/>
      <c r="C122" s="5" t="s">
        <v>8</v>
      </c>
      <c r="D122" s="76">
        <v>0</v>
      </c>
      <c r="E122" s="76">
        <v>0</v>
      </c>
      <c r="F122" s="76">
        <v>0</v>
      </c>
      <c r="G122" s="76">
        <v>0</v>
      </c>
      <c r="H122" s="76">
        <v>0</v>
      </c>
    </row>
    <row r="123" spans="2:8" ht="12.75">
      <c r="B123" s="164"/>
      <c r="C123" s="7"/>
      <c r="D123" s="13"/>
      <c r="E123" s="13"/>
      <c r="F123" s="13"/>
      <c r="G123" s="13"/>
      <c r="H123" s="13"/>
    </row>
    <row r="124" spans="2:8" ht="12.75">
      <c r="B124" s="164"/>
      <c r="C124" s="7" t="s">
        <v>14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</row>
    <row r="125" spans="2:8" ht="12.75">
      <c r="B125" s="164"/>
      <c r="C125" s="7"/>
      <c r="D125" s="13"/>
      <c r="E125" s="13"/>
      <c r="F125" s="13"/>
      <c r="G125" s="13"/>
      <c r="H125" s="13"/>
    </row>
    <row r="126" spans="2:8" ht="12.75">
      <c r="B126" s="173"/>
      <c r="C126" s="10" t="s">
        <v>20</v>
      </c>
      <c r="D126" s="13">
        <v>0</v>
      </c>
      <c r="E126" s="13">
        <v>0</v>
      </c>
      <c r="F126" s="19">
        <v>0</v>
      </c>
      <c r="G126" s="19">
        <v>0</v>
      </c>
      <c r="H126" s="13">
        <v>0</v>
      </c>
    </row>
    <row r="127" spans="2:8" ht="12.75">
      <c r="B127" s="6"/>
      <c r="C127" s="10"/>
      <c r="D127" s="19"/>
      <c r="E127" s="19"/>
      <c r="F127" s="19"/>
      <c r="G127" s="19"/>
      <c r="H127" s="19"/>
    </row>
    <row r="128" spans="2:8" ht="13.5" thickBot="1">
      <c r="B128" s="114"/>
      <c r="C128" s="112"/>
      <c r="D128" s="115"/>
      <c r="E128" s="115"/>
      <c r="F128" s="115"/>
      <c r="G128" s="115"/>
      <c r="H128" s="115"/>
    </row>
    <row r="129" spans="2:8" ht="14.25" thickBot="1" thickTop="1">
      <c r="B129" s="160" t="s">
        <v>0</v>
      </c>
      <c r="C129" s="158"/>
      <c r="D129" s="160" t="s">
        <v>1</v>
      </c>
      <c r="E129" s="2" t="s">
        <v>2</v>
      </c>
      <c r="F129" s="2" t="s">
        <v>3</v>
      </c>
      <c r="G129" s="160" t="s">
        <v>4</v>
      </c>
      <c r="H129" s="160" t="s">
        <v>5</v>
      </c>
    </row>
    <row r="130" spans="2:8" ht="14.25" thickBot="1" thickTop="1">
      <c r="B130" s="162"/>
      <c r="C130" s="159"/>
      <c r="D130" s="161"/>
      <c r="E130" s="3" t="s">
        <v>6</v>
      </c>
      <c r="F130" s="3" t="s">
        <v>7</v>
      </c>
      <c r="G130" s="161"/>
      <c r="H130" s="161"/>
    </row>
    <row r="131" spans="2:8" ht="14.25" thickBot="1" thickTop="1">
      <c r="B131" s="162"/>
      <c r="C131" s="4" t="s">
        <v>8</v>
      </c>
      <c r="D131" s="4" t="s">
        <v>9</v>
      </c>
      <c r="E131" s="4" t="s">
        <v>10</v>
      </c>
      <c r="F131" s="4" t="s">
        <v>11</v>
      </c>
      <c r="G131" s="4" t="s">
        <v>12</v>
      </c>
      <c r="H131" s="4" t="s">
        <v>13</v>
      </c>
    </row>
    <row r="132" spans="2:8" ht="14.25" thickBot="1" thickTop="1">
      <c r="B132" s="162"/>
      <c r="C132" s="4" t="s">
        <v>14</v>
      </c>
      <c r="D132" s="4" t="s">
        <v>15</v>
      </c>
      <c r="E132" s="4" t="s">
        <v>16</v>
      </c>
      <c r="F132" s="4" t="s">
        <v>17</v>
      </c>
      <c r="G132" s="4" t="s">
        <v>18</v>
      </c>
      <c r="H132" s="158" t="s">
        <v>19</v>
      </c>
    </row>
    <row r="133" spans="2:8" ht="14.25" thickBot="1" thickTop="1">
      <c r="B133" s="162"/>
      <c r="C133" s="4" t="s">
        <v>20</v>
      </c>
      <c r="D133" s="4" t="s">
        <v>21</v>
      </c>
      <c r="E133" s="4" t="s">
        <v>22</v>
      </c>
      <c r="F133" s="4" t="s">
        <v>23</v>
      </c>
      <c r="G133" s="4" t="s">
        <v>24</v>
      </c>
      <c r="H133" s="159"/>
    </row>
    <row r="134" spans="2:8" ht="24" customHeight="1" thickTop="1">
      <c r="B134" s="6" t="s">
        <v>96</v>
      </c>
      <c r="C134" s="7"/>
      <c r="D134" s="79"/>
      <c r="E134" s="13"/>
      <c r="F134" s="13"/>
      <c r="G134" s="19"/>
      <c r="H134" s="19"/>
    </row>
    <row r="135" spans="2:8" ht="12.75">
      <c r="B135" s="10"/>
      <c r="C135" s="7"/>
      <c r="D135" s="13"/>
      <c r="E135" s="13"/>
      <c r="F135" s="13"/>
      <c r="G135" s="13"/>
      <c r="H135" s="13"/>
    </row>
    <row r="136" spans="2:8" ht="24">
      <c r="B136" s="18" t="s">
        <v>97</v>
      </c>
      <c r="C136" s="7" t="s">
        <v>8</v>
      </c>
      <c r="D136" s="13">
        <v>0</v>
      </c>
      <c r="E136" s="13">
        <v>0</v>
      </c>
      <c r="F136" s="13">
        <v>0</v>
      </c>
      <c r="G136" s="13">
        <v>0</v>
      </c>
      <c r="H136" s="13">
        <f>G136-D136</f>
        <v>0</v>
      </c>
    </row>
    <row r="137" spans="2:8" ht="12.75">
      <c r="B137" s="18"/>
      <c r="C137" s="7"/>
      <c r="D137" s="13"/>
      <c r="E137" s="13"/>
      <c r="F137" s="13"/>
      <c r="G137" s="13"/>
      <c r="H137" s="13"/>
    </row>
    <row r="138" spans="2:9" ht="12.75">
      <c r="B138" s="18"/>
      <c r="C138" s="7" t="s">
        <v>14</v>
      </c>
      <c r="D138" s="13">
        <v>25250</v>
      </c>
      <c r="E138" s="17">
        <v>19707.32</v>
      </c>
      <c r="F138" s="17">
        <v>0</v>
      </c>
      <c r="G138" s="13">
        <f>(E138+F138)</f>
        <v>19707.32</v>
      </c>
      <c r="H138" s="13">
        <f>(G138-D138)</f>
        <v>-5542.68</v>
      </c>
      <c r="I138" s="74"/>
    </row>
    <row r="139" spans="2:8" ht="12.75">
      <c r="B139" s="18"/>
      <c r="C139" s="7"/>
      <c r="D139" s="13"/>
      <c r="E139" s="13"/>
      <c r="F139" s="13"/>
      <c r="G139" s="13"/>
      <c r="H139" s="13"/>
    </row>
    <row r="140" spans="2:8" ht="12.75">
      <c r="B140" s="18"/>
      <c r="C140" s="7" t="s">
        <v>20</v>
      </c>
      <c r="D140" s="19">
        <f>(D138+D136)</f>
        <v>25250</v>
      </c>
      <c r="E140" s="19">
        <f>(E136+E138)</f>
        <v>19707.32</v>
      </c>
      <c r="F140" s="13">
        <f>F136+F138</f>
        <v>0</v>
      </c>
      <c r="G140" s="13">
        <f>G136+G138</f>
        <v>19707.32</v>
      </c>
      <c r="H140" s="13">
        <f>H136+H138</f>
        <v>-5542.68</v>
      </c>
    </row>
    <row r="141" spans="2:8" ht="12.75">
      <c r="B141" s="30"/>
      <c r="C141" s="26"/>
      <c r="D141" s="56"/>
      <c r="E141" s="56"/>
      <c r="F141" s="56"/>
      <c r="G141" s="57"/>
      <c r="H141" s="57"/>
    </row>
    <row r="142" spans="2:8" ht="12.75">
      <c r="B142" s="30"/>
      <c r="C142" s="7"/>
      <c r="D142" s="13"/>
      <c r="E142" s="13"/>
      <c r="F142" s="13"/>
      <c r="G142" s="13"/>
      <c r="H142" s="13"/>
    </row>
    <row r="143" spans="2:8" ht="24">
      <c r="B143" s="18" t="s">
        <v>98</v>
      </c>
      <c r="C143" s="7" t="s">
        <v>8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</row>
    <row r="144" spans="2:8" ht="12.75">
      <c r="B144" s="18"/>
      <c r="C144" s="7"/>
      <c r="D144" s="13"/>
      <c r="E144" s="13"/>
      <c r="F144" s="13"/>
      <c r="G144" s="13"/>
      <c r="H144" s="13"/>
    </row>
    <row r="145" spans="2:9" ht="12.75">
      <c r="B145" s="18"/>
      <c r="C145" s="7" t="s">
        <v>14</v>
      </c>
      <c r="D145" s="13">
        <v>3000</v>
      </c>
      <c r="E145" s="17">
        <v>0</v>
      </c>
      <c r="F145" s="17">
        <v>0</v>
      </c>
      <c r="G145" s="13">
        <f>(E145+F145)</f>
        <v>0</v>
      </c>
      <c r="H145" s="13">
        <f>(G145-D145)</f>
        <v>-3000</v>
      </c>
      <c r="I145" s="74"/>
    </row>
    <row r="146" spans="2:8" ht="12.75">
      <c r="B146" s="18"/>
      <c r="C146" s="7"/>
      <c r="D146" s="13"/>
      <c r="E146" s="13"/>
      <c r="F146" s="13"/>
      <c r="G146" s="13"/>
      <c r="H146" s="13"/>
    </row>
    <row r="147" spans="2:8" ht="12.75">
      <c r="B147" s="18"/>
      <c r="C147" s="7" t="s">
        <v>20</v>
      </c>
      <c r="D147" s="13">
        <f>(D145+D143)</f>
        <v>3000</v>
      </c>
      <c r="E147" s="19">
        <f>(E143+E145)</f>
        <v>0</v>
      </c>
      <c r="F147" s="19">
        <f>F143+F145</f>
        <v>0</v>
      </c>
      <c r="G147" s="19">
        <f>G143+G145</f>
        <v>0</v>
      </c>
      <c r="H147" s="19">
        <f>H143+H145</f>
        <v>-3000</v>
      </c>
    </row>
    <row r="148" spans="2:8" ht="12.75">
      <c r="B148" s="30"/>
      <c r="C148" s="26"/>
      <c r="D148" s="56"/>
      <c r="E148" s="56"/>
      <c r="F148" s="56"/>
      <c r="G148" s="57"/>
      <c r="H148" s="57"/>
    </row>
    <row r="149" spans="2:8" ht="12.75">
      <c r="B149" s="30"/>
      <c r="C149" s="7"/>
      <c r="D149" s="19"/>
      <c r="E149" s="19"/>
      <c r="F149" s="13"/>
      <c r="G149" s="13"/>
      <c r="H149" s="19"/>
    </row>
    <row r="150" spans="2:8" ht="12.75">
      <c r="B150" s="18"/>
      <c r="C150" s="7" t="s">
        <v>8</v>
      </c>
      <c r="D150" s="13">
        <v>0</v>
      </c>
      <c r="E150" s="13">
        <v>0</v>
      </c>
      <c r="F150" s="13">
        <v>0</v>
      </c>
      <c r="G150" s="13">
        <v>0</v>
      </c>
      <c r="H150" s="19">
        <v>0</v>
      </c>
    </row>
    <row r="151" spans="2:8" ht="12.75">
      <c r="B151" s="18"/>
      <c r="C151" s="7"/>
      <c r="D151" s="13"/>
      <c r="E151" s="13"/>
      <c r="F151" s="13"/>
      <c r="G151" s="13"/>
      <c r="H151" s="13"/>
    </row>
    <row r="152" spans="2:8" ht="12.75">
      <c r="B152" s="18"/>
      <c r="C152" s="7" t="s">
        <v>14</v>
      </c>
      <c r="D152" s="13">
        <v>0</v>
      </c>
      <c r="E152" s="17">
        <v>0</v>
      </c>
      <c r="F152" s="17">
        <v>0</v>
      </c>
      <c r="G152" s="13">
        <f>(E152+F152)</f>
        <v>0</v>
      </c>
      <c r="H152" s="13">
        <f>(G152-D152)</f>
        <v>0</v>
      </c>
    </row>
    <row r="153" spans="2:8" ht="12.75">
      <c r="B153" s="18"/>
      <c r="C153" s="7"/>
      <c r="D153" s="13"/>
      <c r="E153" s="13"/>
      <c r="F153" s="13"/>
      <c r="G153" s="13"/>
      <c r="H153" s="13"/>
    </row>
    <row r="154" spans="2:8" ht="13.5" thickBot="1">
      <c r="B154" s="102"/>
      <c r="C154" s="20" t="s">
        <v>20</v>
      </c>
      <c r="D154" s="14">
        <f>(D152+D150)</f>
        <v>0</v>
      </c>
      <c r="E154" s="14">
        <f>(E150+E152)</f>
        <v>0</v>
      </c>
      <c r="F154" s="14">
        <f>F150+F152</f>
        <v>0</v>
      </c>
      <c r="G154" s="14">
        <f>G150+G152</f>
        <v>0</v>
      </c>
      <c r="H154" s="14">
        <f>H150+H152</f>
        <v>0</v>
      </c>
    </row>
    <row r="155" spans="2:8" ht="12.75">
      <c r="B155" s="46"/>
      <c r="C155" s="51"/>
      <c r="D155" s="52"/>
      <c r="E155" s="52"/>
      <c r="F155" s="52"/>
      <c r="G155" s="52"/>
      <c r="H155" s="52"/>
    </row>
    <row r="156" spans="2:6" ht="13.5" thickBot="1">
      <c r="B156" s="40"/>
      <c r="C156" s="29"/>
      <c r="D156" s="29"/>
      <c r="E156" s="29"/>
      <c r="F156" s="29"/>
    </row>
    <row r="157" spans="2:8" ht="14.25" customHeight="1" thickBot="1" thickTop="1">
      <c r="B157" s="160" t="s">
        <v>0</v>
      </c>
      <c r="C157" s="158"/>
      <c r="D157" s="160" t="s">
        <v>1</v>
      </c>
      <c r="E157" s="2" t="s">
        <v>2</v>
      </c>
      <c r="F157" s="2" t="s">
        <v>3</v>
      </c>
      <c r="G157" s="160" t="s">
        <v>4</v>
      </c>
      <c r="H157" s="160" t="s">
        <v>5</v>
      </c>
    </row>
    <row r="158" spans="2:8" ht="14.25" thickBot="1" thickTop="1">
      <c r="B158" s="162"/>
      <c r="C158" s="159"/>
      <c r="D158" s="161"/>
      <c r="E158" s="3" t="s">
        <v>6</v>
      </c>
      <c r="F158" s="3" t="s">
        <v>7</v>
      </c>
      <c r="G158" s="161"/>
      <c r="H158" s="161"/>
    </row>
    <row r="159" spans="2:8" ht="14.25" thickBot="1" thickTop="1">
      <c r="B159" s="162"/>
      <c r="C159" s="4" t="s">
        <v>8</v>
      </c>
      <c r="D159" s="4" t="s">
        <v>9</v>
      </c>
      <c r="E159" s="4" t="s">
        <v>10</v>
      </c>
      <c r="F159" s="4" t="s">
        <v>11</v>
      </c>
      <c r="G159" s="4" t="s">
        <v>12</v>
      </c>
      <c r="H159" s="4" t="s">
        <v>13</v>
      </c>
    </row>
    <row r="160" spans="2:8" ht="14.25" thickBot="1" thickTop="1">
      <c r="B160" s="162"/>
      <c r="C160" s="4" t="s">
        <v>14</v>
      </c>
      <c r="D160" s="4" t="s">
        <v>15</v>
      </c>
      <c r="E160" s="4" t="s">
        <v>16</v>
      </c>
      <c r="F160" s="4" t="s">
        <v>17</v>
      </c>
      <c r="G160" s="4" t="s">
        <v>18</v>
      </c>
      <c r="H160" s="158" t="s">
        <v>19</v>
      </c>
    </row>
    <row r="161" spans="1:8" ht="14.25" thickBot="1" thickTop="1">
      <c r="A161" s="39"/>
      <c r="B161" s="171"/>
      <c r="C161" s="38" t="s">
        <v>20</v>
      </c>
      <c r="D161" s="4" t="s">
        <v>21</v>
      </c>
      <c r="E161" s="4" t="s">
        <v>22</v>
      </c>
      <c r="F161" s="4" t="s">
        <v>23</v>
      </c>
      <c r="G161" s="4" t="s">
        <v>24</v>
      </c>
      <c r="H161" s="159"/>
    </row>
    <row r="162" spans="1:8" ht="13.5" thickTop="1">
      <c r="A162" s="39"/>
      <c r="B162" s="29"/>
      <c r="C162" s="10"/>
      <c r="D162" s="13"/>
      <c r="E162" s="13"/>
      <c r="F162" s="13"/>
      <c r="G162" s="13"/>
      <c r="H162" s="13"/>
    </row>
    <row r="163" spans="1:8" ht="12.75">
      <c r="A163" s="39"/>
      <c r="B163" s="29"/>
      <c r="C163" s="30"/>
      <c r="D163" s="56"/>
      <c r="E163" s="56"/>
      <c r="F163" s="56"/>
      <c r="G163" s="57"/>
      <c r="H163" s="80"/>
    </row>
    <row r="164" spans="1:8" ht="12.75">
      <c r="A164" s="39"/>
      <c r="B164" s="40"/>
      <c r="C164" s="10" t="s">
        <v>8</v>
      </c>
      <c r="D164" s="13">
        <f>D136+D143</f>
        <v>0</v>
      </c>
      <c r="E164" s="13">
        <f>E136+E143</f>
        <v>0</v>
      </c>
      <c r="F164" s="13">
        <f>F136+F143</f>
        <v>0</v>
      </c>
      <c r="G164" s="13">
        <f>G136+G143</f>
        <v>0</v>
      </c>
      <c r="H164" s="13">
        <f>G164-D164</f>
        <v>0</v>
      </c>
    </row>
    <row r="165" spans="2:8" ht="12.75">
      <c r="B165" s="37"/>
      <c r="C165" s="10"/>
      <c r="D165" s="13"/>
      <c r="E165" s="13"/>
      <c r="F165" s="13"/>
      <c r="G165" s="13"/>
      <c r="H165" s="13"/>
    </row>
    <row r="166" spans="2:8" ht="12.75">
      <c r="B166" s="37" t="s">
        <v>99</v>
      </c>
      <c r="C166" s="10" t="s">
        <v>14</v>
      </c>
      <c r="D166" s="13">
        <f>D138+D145</f>
        <v>28250</v>
      </c>
      <c r="E166" s="13">
        <f>E138+E145</f>
        <v>19707.32</v>
      </c>
      <c r="F166" s="13">
        <f>F138+F145</f>
        <v>0</v>
      </c>
      <c r="G166" s="13">
        <f>G138+G145</f>
        <v>19707.32</v>
      </c>
      <c r="H166" s="13">
        <f>(G166-D166)</f>
        <v>-8542.68</v>
      </c>
    </row>
    <row r="167" spans="2:8" ht="12.75">
      <c r="B167" s="37"/>
      <c r="C167" s="10"/>
      <c r="D167" s="13"/>
      <c r="E167" s="13"/>
      <c r="F167" s="13"/>
      <c r="G167" s="13"/>
      <c r="H167" s="13"/>
    </row>
    <row r="168" spans="1:8" ht="13.5" thickBot="1">
      <c r="A168" s="39"/>
      <c r="B168" s="46"/>
      <c r="C168" s="10" t="s">
        <v>20</v>
      </c>
      <c r="D168" s="13">
        <f>D140+D147</f>
        <v>28250</v>
      </c>
      <c r="E168" s="13">
        <f>E140+E147</f>
        <v>19707.32</v>
      </c>
      <c r="F168" s="13">
        <f>F140+F147</f>
        <v>0</v>
      </c>
      <c r="G168" s="13">
        <f>G140+G147</f>
        <v>19707.32</v>
      </c>
      <c r="H168" s="13">
        <f>H164+H166</f>
        <v>-8542.68</v>
      </c>
    </row>
    <row r="169" spans="1:8" ht="12.75">
      <c r="A169" s="67"/>
      <c r="B169" s="103"/>
      <c r="C169" s="88"/>
      <c r="D169" s="89"/>
      <c r="E169" s="89"/>
      <c r="F169" s="89"/>
      <c r="G169" s="89"/>
      <c r="H169" s="89"/>
    </row>
    <row r="170" spans="1:8" ht="12.75">
      <c r="A170" s="67"/>
      <c r="B170" s="46"/>
      <c r="C170" s="51"/>
      <c r="D170" s="52"/>
      <c r="E170" s="52"/>
      <c r="F170" s="52"/>
      <c r="G170" s="52"/>
      <c r="H170" s="52"/>
    </row>
    <row r="171" spans="1:8" ht="13.5" thickBot="1">
      <c r="A171" s="67"/>
      <c r="B171" s="90"/>
      <c r="C171" s="40"/>
      <c r="D171" s="90"/>
      <c r="E171" s="29" t="s">
        <v>25</v>
      </c>
      <c r="F171" s="29"/>
      <c r="G171" s="91"/>
      <c r="H171" s="91"/>
    </row>
    <row r="172" spans="1:8" ht="14.25" thickBot="1" thickTop="1">
      <c r="A172" s="39"/>
      <c r="B172" s="166" t="s">
        <v>0</v>
      </c>
      <c r="C172" s="158"/>
      <c r="D172" s="160" t="s">
        <v>1</v>
      </c>
      <c r="E172" s="2" t="s">
        <v>2</v>
      </c>
      <c r="F172" s="2" t="s">
        <v>3</v>
      </c>
      <c r="G172" s="160" t="s">
        <v>4</v>
      </c>
      <c r="H172" s="160" t="s">
        <v>5</v>
      </c>
    </row>
    <row r="173" spans="1:8" ht="14.25" thickBot="1" thickTop="1">
      <c r="A173" s="39"/>
      <c r="B173" s="167"/>
      <c r="C173" s="159"/>
      <c r="D173" s="161"/>
      <c r="E173" s="3" t="s">
        <v>6</v>
      </c>
      <c r="F173" s="3" t="s">
        <v>7</v>
      </c>
      <c r="G173" s="161"/>
      <c r="H173" s="161"/>
    </row>
    <row r="174" spans="1:8" ht="14.25" thickBot="1" thickTop="1">
      <c r="A174" s="39"/>
      <c r="B174" s="167"/>
      <c r="C174" s="4" t="s">
        <v>8</v>
      </c>
      <c r="D174" s="4" t="s">
        <v>9</v>
      </c>
      <c r="E174" s="4" t="s">
        <v>10</v>
      </c>
      <c r="F174" s="4" t="s">
        <v>11</v>
      </c>
      <c r="G174" s="4" t="s">
        <v>12</v>
      </c>
      <c r="H174" s="4" t="s">
        <v>13</v>
      </c>
    </row>
    <row r="175" spans="1:8" ht="14.25" thickBot="1" thickTop="1">
      <c r="A175" s="39"/>
      <c r="B175" s="167"/>
      <c r="C175" s="4" t="s">
        <v>14</v>
      </c>
      <c r="D175" s="4" t="s">
        <v>15</v>
      </c>
      <c r="E175" s="4" t="s">
        <v>16</v>
      </c>
      <c r="F175" s="4" t="s">
        <v>17</v>
      </c>
      <c r="G175" s="4" t="s">
        <v>18</v>
      </c>
      <c r="H175" s="158" t="s">
        <v>19</v>
      </c>
    </row>
    <row r="176" spans="1:8" ht="14.25" thickBot="1" thickTop="1">
      <c r="A176" s="39"/>
      <c r="B176" s="168"/>
      <c r="C176" s="4" t="s">
        <v>20</v>
      </c>
      <c r="D176" s="4" t="s">
        <v>21</v>
      </c>
      <c r="E176" s="4" t="s">
        <v>22</v>
      </c>
      <c r="F176" s="4" t="s">
        <v>23</v>
      </c>
      <c r="G176" s="4" t="s">
        <v>24</v>
      </c>
      <c r="H176" s="159"/>
    </row>
    <row r="177" spans="1:8" ht="13.5" thickTop="1">
      <c r="A177" s="39"/>
      <c r="B177" s="47" t="s">
        <v>86</v>
      </c>
      <c r="C177" s="7" t="s">
        <v>8</v>
      </c>
      <c r="D177" s="13">
        <f>D49</f>
        <v>60524.75</v>
      </c>
      <c r="E177" s="13">
        <f>E49</f>
        <v>60524.75</v>
      </c>
      <c r="F177" s="13">
        <f>F49</f>
        <v>0</v>
      </c>
      <c r="G177" s="13">
        <f>G49</f>
        <v>60524.75</v>
      </c>
      <c r="H177" s="13">
        <f>H49</f>
        <v>0</v>
      </c>
    </row>
    <row r="178" spans="1:8" ht="12.75">
      <c r="A178" s="39"/>
      <c r="B178" s="26"/>
      <c r="C178" s="7" t="s">
        <v>14</v>
      </c>
      <c r="D178" s="13">
        <f>D51</f>
        <v>0</v>
      </c>
      <c r="E178" s="13">
        <f>E51</f>
        <v>0</v>
      </c>
      <c r="F178" s="13">
        <f>F51</f>
        <v>0</v>
      </c>
      <c r="G178" s="13">
        <f>G51</f>
        <v>0</v>
      </c>
      <c r="H178" s="13">
        <f>H51</f>
        <v>0</v>
      </c>
    </row>
    <row r="179" spans="1:8" ht="12.75">
      <c r="A179" s="39"/>
      <c r="B179" s="26"/>
      <c r="C179" s="7"/>
      <c r="D179" s="13"/>
      <c r="E179" s="13"/>
      <c r="F179" s="13"/>
      <c r="G179" s="13"/>
      <c r="H179" s="13"/>
    </row>
    <row r="180" spans="1:8" ht="13.5" thickBot="1">
      <c r="A180" s="39"/>
      <c r="B180" s="28"/>
      <c r="C180" s="9" t="s">
        <v>20</v>
      </c>
      <c r="D180" s="14">
        <f>(D178+D177)</f>
        <v>60524.75</v>
      </c>
      <c r="E180" s="15">
        <f>(E177+E178)</f>
        <v>60524.75</v>
      </c>
      <c r="F180" s="15">
        <f>F177+F178</f>
        <v>0</v>
      </c>
      <c r="G180" s="15">
        <f>G177+G178</f>
        <v>60524.75</v>
      </c>
      <c r="H180" s="15">
        <f>H177+H178</f>
        <v>0</v>
      </c>
    </row>
    <row r="181" spans="1:8" ht="12.75">
      <c r="A181" s="39"/>
      <c r="B181" s="47" t="s">
        <v>90</v>
      </c>
      <c r="C181" s="7" t="s">
        <v>8</v>
      </c>
      <c r="D181" s="13">
        <f>D107</f>
        <v>0.32</v>
      </c>
      <c r="E181" s="13">
        <f>E107</f>
        <v>0.32</v>
      </c>
      <c r="F181" s="13">
        <f>F107</f>
        <v>0</v>
      </c>
      <c r="G181" s="13">
        <f>G107</f>
        <v>0.32</v>
      </c>
      <c r="H181" s="13">
        <f>H107</f>
        <v>0</v>
      </c>
    </row>
    <row r="182" spans="1:8" ht="12.75">
      <c r="A182" s="39"/>
      <c r="B182" s="26"/>
      <c r="C182" s="7"/>
      <c r="D182" s="13"/>
      <c r="E182" s="13"/>
      <c r="F182" s="13"/>
      <c r="G182" s="13"/>
      <c r="H182" s="13"/>
    </row>
    <row r="183" spans="1:8" ht="12.75">
      <c r="A183" s="39"/>
      <c r="B183" s="26"/>
      <c r="C183" s="7" t="s">
        <v>14</v>
      </c>
      <c r="D183" s="13">
        <f>D109</f>
        <v>250</v>
      </c>
      <c r="E183" s="17">
        <f>E109</f>
        <v>0</v>
      </c>
      <c r="F183" s="17">
        <f>F109</f>
        <v>0.24</v>
      </c>
      <c r="G183" s="17">
        <f>G109</f>
        <v>0.24</v>
      </c>
      <c r="H183" s="17">
        <f>H109</f>
        <v>-249.76</v>
      </c>
    </row>
    <row r="184" spans="1:8" ht="12.75">
      <c r="A184" s="39"/>
      <c r="B184" s="26"/>
      <c r="C184" s="7"/>
      <c r="D184" s="13"/>
      <c r="E184" s="17"/>
      <c r="F184" s="17"/>
      <c r="G184" s="17"/>
      <c r="H184" s="17"/>
    </row>
    <row r="185" spans="1:8" ht="13.5" thickBot="1">
      <c r="A185" s="39"/>
      <c r="B185" s="28"/>
      <c r="C185" s="9" t="s">
        <v>20</v>
      </c>
      <c r="D185" s="14">
        <f>(D183+D181)</f>
        <v>250.32</v>
      </c>
      <c r="E185" s="22">
        <f>(E181+E183)</f>
        <v>0.32</v>
      </c>
      <c r="F185" s="22">
        <f>F181+F183</f>
        <v>0.24</v>
      </c>
      <c r="G185" s="22">
        <f>G181+G183</f>
        <v>0.56</v>
      </c>
      <c r="H185" s="22">
        <f>H181+H183</f>
        <v>-249.76</v>
      </c>
    </row>
    <row r="186" spans="1:8" ht="13.5" thickTop="1">
      <c r="A186" s="39"/>
      <c r="B186" s="163"/>
      <c r="C186" s="5" t="s">
        <v>8</v>
      </c>
      <c r="D186" s="76">
        <f>D115</f>
        <v>0</v>
      </c>
      <c r="E186" s="76">
        <f>E115</f>
        <v>0</v>
      </c>
      <c r="F186" s="76">
        <f>F115</f>
        <v>0</v>
      </c>
      <c r="G186" s="76">
        <f>G115</f>
        <v>0</v>
      </c>
      <c r="H186" s="76">
        <f>H115</f>
        <v>0</v>
      </c>
    </row>
    <row r="187" spans="2:8" ht="12.75">
      <c r="B187" s="164"/>
      <c r="C187" s="7" t="s">
        <v>14</v>
      </c>
      <c r="D187" s="13">
        <f>D117</f>
        <v>0</v>
      </c>
      <c r="E187" s="13">
        <f>E117</f>
        <v>0</v>
      </c>
      <c r="F187" s="13">
        <f>F117</f>
        <v>0</v>
      </c>
      <c r="G187" s="13">
        <f>G117</f>
        <v>0</v>
      </c>
      <c r="H187" s="13">
        <f>H117</f>
        <v>0</v>
      </c>
    </row>
    <row r="188" spans="2:8" ht="13.5" thickBot="1">
      <c r="B188" s="165"/>
      <c r="C188" s="9" t="s">
        <v>20</v>
      </c>
      <c r="D188" s="15">
        <f>D186+D187</f>
        <v>0</v>
      </c>
      <c r="E188" s="15">
        <f>E186+E187</f>
        <v>0</v>
      </c>
      <c r="F188" s="15">
        <f>F186+F187</f>
        <v>0</v>
      </c>
      <c r="G188" s="15">
        <f>G186+G187</f>
        <v>0</v>
      </c>
      <c r="H188" s="15">
        <f>H186+H187</f>
        <v>0</v>
      </c>
    </row>
    <row r="189" spans="2:9" ht="13.5" thickBot="1">
      <c r="B189" s="53" t="s">
        <v>41</v>
      </c>
      <c r="C189" s="54" t="s">
        <v>14</v>
      </c>
      <c r="D189" s="55">
        <f>D178+D183+D187</f>
        <v>250</v>
      </c>
      <c r="E189" s="55">
        <f>E178+E183+E187</f>
        <v>0</v>
      </c>
      <c r="F189" s="55">
        <f>F178+F183+F187</f>
        <v>0.24</v>
      </c>
      <c r="G189" s="55">
        <f>G178+G183+G187</f>
        <v>0.24</v>
      </c>
      <c r="H189" s="55">
        <f>G189-D189</f>
        <v>-249.76</v>
      </c>
      <c r="I189" s="74"/>
    </row>
    <row r="190" spans="2:8" ht="13.5" customHeight="1" thickTop="1">
      <c r="B190" s="169"/>
      <c r="C190" s="5" t="s">
        <v>8</v>
      </c>
      <c r="D190" s="76">
        <f>D122</f>
        <v>0</v>
      </c>
      <c r="E190" s="76">
        <f>E122</f>
        <v>0</v>
      </c>
      <c r="F190" s="76">
        <f>F122</f>
        <v>0</v>
      </c>
      <c r="G190" s="76">
        <f>G122</f>
        <v>0</v>
      </c>
      <c r="H190" s="76">
        <f>H122</f>
        <v>0</v>
      </c>
    </row>
    <row r="191" spans="2:8" ht="12.75">
      <c r="B191" s="164"/>
      <c r="C191" s="7" t="s">
        <v>14</v>
      </c>
      <c r="D191" s="13">
        <f>D124</f>
        <v>0</v>
      </c>
      <c r="E191" s="13">
        <f>E124</f>
        <v>0</v>
      </c>
      <c r="F191" s="13">
        <f>F124</f>
        <v>0</v>
      </c>
      <c r="G191" s="13">
        <f>G124</f>
        <v>0</v>
      </c>
      <c r="H191" s="13">
        <f>H117</f>
        <v>0</v>
      </c>
    </row>
    <row r="192" spans="2:8" ht="13.5" thickBot="1">
      <c r="B192" s="165"/>
      <c r="C192" s="9" t="s">
        <v>20</v>
      </c>
      <c r="D192" s="15">
        <f>D190+D191</f>
        <v>0</v>
      </c>
      <c r="E192" s="15">
        <f>E190+E191</f>
        <v>0</v>
      </c>
      <c r="F192" s="15">
        <f>F190+F191</f>
        <v>0</v>
      </c>
      <c r="G192" s="15">
        <f>G190+G191</f>
        <v>0</v>
      </c>
      <c r="H192" s="15">
        <f>H190+H191</f>
        <v>0</v>
      </c>
    </row>
    <row r="193" spans="2:8" ht="13.5" thickTop="1">
      <c r="B193" s="169" t="s">
        <v>96</v>
      </c>
      <c r="C193" s="7" t="s">
        <v>8</v>
      </c>
      <c r="D193" s="13">
        <f>D164</f>
        <v>0</v>
      </c>
      <c r="E193" s="13">
        <f>E164</f>
        <v>0</v>
      </c>
      <c r="F193" s="13">
        <f>F164</f>
        <v>0</v>
      </c>
      <c r="G193" s="13">
        <f>G164</f>
        <v>0</v>
      </c>
      <c r="H193" s="13">
        <f>H164</f>
        <v>0</v>
      </c>
    </row>
    <row r="194" spans="2:8" ht="12.75">
      <c r="B194" s="164"/>
      <c r="C194" s="7"/>
      <c r="D194" s="13"/>
      <c r="E194" s="13"/>
      <c r="F194" s="13"/>
      <c r="G194" s="13"/>
      <c r="H194" s="13"/>
    </row>
    <row r="195" spans="2:8" ht="12.75">
      <c r="B195" s="164"/>
      <c r="C195" s="7" t="s">
        <v>14</v>
      </c>
      <c r="D195" s="13">
        <f>D166+0</f>
        <v>28250</v>
      </c>
      <c r="E195" s="13">
        <f>E166</f>
        <v>19707.32</v>
      </c>
      <c r="F195" s="13">
        <f>F166+0</f>
        <v>0</v>
      </c>
      <c r="G195" s="13">
        <f>G166+0</f>
        <v>19707.32</v>
      </c>
      <c r="H195" s="13">
        <f>(G195-D195)</f>
        <v>-8542.68</v>
      </c>
    </row>
    <row r="196" spans="2:8" ht="12.75">
      <c r="B196" s="164"/>
      <c r="C196" s="7"/>
      <c r="D196" s="13"/>
      <c r="E196" s="13"/>
      <c r="F196" s="13"/>
      <c r="G196" s="13"/>
      <c r="H196" s="13"/>
    </row>
    <row r="197" spans="2:8" ht="13.5" thickBot="1">
      <c r="B197" s="178"/>
      <c r="C197" s="10" t="s">
        <v>20</v>
      </c>
      <c r="D197" s="13">
        <f>(D195+D193)</f>
        <v>28250</v>
      </c>
      <c r="E197" s="13">
        <f>(E193+E195)</f>
        <v>19707.32</v>
      </c>
      <c r="F197" s="13">
        <f>F193+F195</f>
        <v>0</v>
      </c>
      <c r="G197" s="13">
        <f>G193+G195</f>
        <v>19707.32</v>
      </c>
      <c r="H197" s="13">
        <f>H193+H195</f>
        <v>-8542.68</v>
      </c>
    </row>
    <row r="198" spans="1:8" ht="12.75">
      <c r="A198" s="39"/>
      <c r="B198" s="47"/>
      <c r="C198" s="10"/>
      <c r="D198" s="13"/>
      <c r="E198" s="13"/>
      <c r="F198" s="13"/>
      <c r="G198" s="13"/>
      <c r="H198" s="13"/>
    </row>
    <row r="199" spans="1:8" ht="12.75">
      <c r="A199" s="39"/>
      <c r="B199" s="29"/>
      <c r="C199" s="30"/>
      <c r="D199" s="13"/>
      <c r="E199" s="13"/>
      <c r="F199" s="13"/>
      <c r="G199" s="13"/>
      <c r="H199" s="13"/>
    </row>
    <row r="200" spans="1:9" ht="12.75">
      <c r="A200" s="39"/>
      <c r="B200" s="31" t="s">
        <v>60</v>
      </c>
      <c r="C200" s="10" t="s">
        <v>8</v>
      </c>
      <c r="D200" s="96">
        <f>D177+D181+D186+D190+D193</f>
        <v>60525.07</v>
      </c>
      <c r="E200" s="96">
        <f>E177+E181+E186+E190+E193</f>
        <v>60525.07</v>
      </c>
      <c r="F200" s="13">
        <f>F177+F181+F186+F190+F193</f>
        <v>0</v>
      </c>
      <c r="G200" s="13">
        <f>G177+G181+G186+G190+G193</f>
        <v>60525.07</v>
      </c>
      <c r="H200" s="13">
        <f>H177+H181+H186+H190+H193</f>
        <v>0</v>
      </c>
      <c r="I200" s="74"/>
    </row>
    <row r="201" spans="1:8" ht="12.75">
      <c r="A201" s="39"/>
      <c r="B201" s="29"/>
      <c r="C201" s="10"/>
      <c r="D201" s="96"/>
      <c r="E201" s="96"/>
      <c r="F201" s="13"/>
      <c r="G201" s="13"/>
      <c r="H201" s="13"/>
    </row>
    <row r="202" spans="1:9" ht="12.75">
      <c r="A202" s="39"/>
      <c r="B202" s="29"/>
      <c r="C202" s="10" t="s">
        <v>14</v>
      </c>
      <c r="D202" s="96">
        <f>D178+D183+D187+D191+D195+D198</f>
        <v>28500</v>
      </c>
      <c r="E202" s="96">
        <f>E178+E183+E187+E191+E195</f>
        <v>19707.32</v>
      </c>
      <c r="F202" s="13">
        <f>F178+F183+F187+F191+F195+F198</f>
        <v>0.24</v>
      </c>
      <c r="G202" s="13">
        <f>G178+G183+G187+G191+G195+G198</f>
        <v>19707.56</v>
      </c>
      <c r="H202" s="13">
        <f>H178+H183+H187+H191+H195+H198</f>
        <v>-8792.44</v>
      </c>
      <c r="I202" s="74"/>
    </row>
    <row r="203" spans="1:8" ht="12.75">
      <c r="A203" s="39"/>
      <c r="B203" s="29"/>
      <c r="C203" s="10"/>
      <c r="D203" s="13"/>
      <c r="E203" s="13"/>
      <c r="F203" s="13"/>
      <c r="G203" s="13"/>
      <c r="H203" s="13"/>
    </row>
    <row r="204" spans="1:8" ht="13.5" thickBot="1">
      <c r="A204" s="39"/>
      <c r="B204" s="81"/>
      <c r="C204" s="20" t="s">
        <v>20</v>
      </c>
      <c r="D204" s="15">
        <f>SUM(D200+D202)</f>
        <v>89025.07</v>
      </c>
      <c r="E204" s="15">
        <f>SUM(E200:E202)</f>
        <v>80232.39</v>
      </c>
      <c r="F204" s="15">
        <f>SUM(F200:F202)</f>
        <v>0.24</v>
      </c>
      <c r="G204" s="15">
        <f>SUM(G200:G202)</f>
        <v>80232.63</v>
      </c>
      <c r="H204" s="15">
        <f>SUM(H200:H202)</f>
        <v>-8792.44</v>
      </c>
    </row>
    <row r="205" spans="1:8" ht="12.75">
      <c r="A205" s="67"/>
      <c r="B205" s="40" t="s">
        <v>50</v>
      </c>
      <c r="C205" s="51"/>
      <c r="D205" s="52">
        <v>70000</v>
      </c>
      <c r="E205" s="52"/>
      <c r="F205" s="52"/>
      <c r="G205" s="52"/>
      <c r="H205" s="52"/>
    </row>
    <row r="206" spans="1:8" ht="12.75">
      <c r="A206" s="67"/>
      <c r="B206" s="40"/>
      <c r="C206" s="51"/>
      <c r="D206" s="52"/>
      <c r="E206" s="52"/>
      <c r="F206" s="52"/>
      <c r="G206" s="52"/>
      <c r="H206" s="52"/>
    </row>
    <row r="207" spans="1:8" ht="12.75">
      <c r="A207" s="67"/>
      <c r="B207" s="40" t="s">
        <v>61</v>
      </c>
      <c r="C207" s="51"/>
      <c r="D207" s="52"/>
      <c r="E207" s="52">
        <v>15084.91</v>
      </c>
      <c r="F207" s="52"/>
      <c r="G207" s="52"/>
      <c r="H207" s="52"/>
    </row>
    <row r="208" spans="1:8" ht="12.75">
      <c r="A208" s="67"/>
      <c r="B208" s="40"/>
      <c r="C208" s="51"/>
      <c r="D208" s="52"/>
      <c r="E208" s="98"/>
      <c r="F208" s="52"/>
      <c r="G208" s="52"/>
      <c r="H208" s="52"/>
    </row>
    <row r="209" spans="1:8" ht="12.75">
      <c r="A209" s="67"/>
      <c r="B209" s="40"/>
      <c r="C209" s="51" t="s">
        <v>8</v>
      </c>
      <c r="D209" s="52">
        <f>D200+D207</f>
        <v>60525.07</v>
      </c>
      <c r="E209" s="52"/>
      <c r="F209" s="52"/>
      <c r="G209" s="52"/>
      <c r="H209" s="52"/>
    </row>
    <row r="210" spans="2:8" ht="12.75">
      <c r="B210" s="31" t="s">
        <v>62</v>
      </c>
      <c r="C210" s="51" t="s">
        <v>14</v>
      </c>
      <c r="D210" s="52">
        <f>D202+D205</f>
        <v>98500</v>
      </c>
      <c r="E210" s="52">
        <f>E204+E207</f>
        <v>95317.3</v>
      </c>
      <c r="F210" s="52"/>
      <c r="G210" s="52"/>
      <c r="H210" s="52"/>
    </row>
    <row r="211" spans="2:8" ht="12.75">
      <c r="B211" s="31"/>
      <c r="C211" s="51" t="s">
        <v>20</v>
      </c>
      <c r="D211" s="52">
        <f>D209+D210</f>
        <v>159025.07</v>
      </c>
      <c r="E211" s="52"/>
      <c r="F211" s="52"/>
      <c r="G211" s="52"/>
      <c r="H211" s="52"/>
    </row>
    <row r="212" spans="2:8" ht="13.5" thickBot="1">
      <c r="B212" s="177" t="s">
        <v>67</v>
      </c>
      <c r="C212" s="177"/>
      <c r="D212" s="177"/>
      <c r="E212" s="177"/>
      <c r="F212" s="177"/>
      <c r="G212" s="177"/>
      <c r="H212" s="177"/>
    </row>
    <row r="213" spans="2:8" ht="13.5" thickTop="1">
      <c r="B213" s="31"/>
      <c r="C213" s="104"/>
      <c r="D213" s="118"/>
      <c r="E213" s="117" t="s">
        <v>2</v>
      </c>
      <c r="F213" s="117" t="s">
        <v>3</v>
      </c>
      <c r="G213" s="175" t="s">
        <v>28</v>
      </c>
      <c r="H213" s="175" t="s">
        <v>29</v>
      </c>
    </row>
    <row r="214" spans="2:8" ht="14.25" customHeight="1" thickBot="1">
      <c r="B214" s="162"/>
      <c r="C214" s="101"/>
      <c r="D214" s="162" t="s">
        <v>1</v>
      </c>
      <c r="E214" s="3" t="s">
        <v>27</v>
      </c>
      <c r="F214" s="3" t="s">
        <v>7</v>
      </c>
      <c r="G214" s="176"/>
      <c r="H214" s="176"/>
    </row>
    <row r="215" spans="2:8" ht="14.25" thickBot="1" thickTop="1">
      <c r="B215" s="162"/>
      <c r="C215" s="4" t="s">
        <v>8</v>
      </c>
      <c r="D215" s="172"/>
      <c r="E215" s="4" t="s">
        <v>10</v>
      </c>
      <c r="F215" s="4" t="s">
        <v>11</v>
      </c>
      <c r="G215" s="4" t="s">
        <v>12</v>
      </c>
      <c r="H215" s="4" t="s">
        <v>13</v>
      </c>
    </row>
    <row r="216" spans="2:8" ht="14.25" thickBot="1" thickTop="1">
      <c r="B216" s="162"/>
      <c r="C216" s="4" t="s">
        <v>14</v>
      </c>
      <c r="D216" s="4" t="s">
        <v>9</v>
      </c>
      <c r="E216" s="4" t="s">
        <v>16</v>
      </c>
      <c r="F216" s="4" t="s">
        <v>17</v>
      </c>
      <c r="G216" s="4" t="s">
        <v>18</v>
      </c>
      <c r="H216" s="158" t="s">
        <v>19</v>
      </c>
    </row>
    <row r="217" spans="2:8" ht="14.25" thickBot="1" thickTop="1">
      <c r="B217" s="161"/>
      <c r="C217" s="4" t="s">
        <v>20</v>
      </c>
      <c r="D217" s="4" t="s">
        <v>15</v>
      </c>
      <c r="E217" s="4" t="s">
        <v>22</v>
      </c>
      <c r="F217" s="4" t="s">
        <v>23</v>
      </c>
      <c r="G217" s="4" t="s">
        <v>24</v>
      </c>
      <c r="H217" s="159"/>
    </row>
    <row r="218" spans="2:8" ht="13.5" customHeight="1" thickBot="1" thickTop="1">
      <c r="B218" s="6"/>
      <c r="C218" s="7"/>
      <c r="D218" s="4" t="s">
        <v>21</v>
      </c>
      <c r="E218" s="8"/>
      <c r="F218" s="8"/>
      <c r="G218" s="8"/>
      <c r="H218" s="8"/>
    </row>
    <row r="219" spans="2:8" ht="13.5" thickTop="1">
      <c r="B219" s="10"/>
      <c r="C219" s="7"/>
      <c r="D219" s="7"/>
      <c r="E219" s="13"/>
      <c r="F219" s="13"/>
      <c r="G219" s="13"/>
      <c r="H219" s="13"/>
    </row>
    <row r="220" spans="2:8" ht="22.5">
      <c r="B220" s="143" t="s">
        <v>100</v>
      </c>
      <c r="C220" s="7"/>
      <c r="D220" s="13"/>
      <c r="E220" s="13"/>
      <c r="F220" s="13"/>
      <c r="G220" s="13"/>
      <c r="H220" s="13"/>
    </row>
    <row r="221" spans="2:8" ht="12.75">
      <c r="B221" s="11"/>
      <c r="C221" s="7"/>
      <c r="D221" s="13"/>
      <c r="E221" s="13"/>
      <c r="F221" s="13"/>
      <c r="G221" s="13"/>
      <c r="H221" s="13"/>
    </row>
    <row r="222" spans="2:8" ht="12.75">
      <c r="B222" s="23" t="s">
        <v>102</v>
      </c>
      <c r="C222" s="7"/>
      <c r="D222" s="96"/>
      <c r="E222" s="96"/>
      <c r="F222" s="96"/>
      <c r="G222" s="96"/>
      <c r="H222" s="96"/>
    </row>
    <row r="223" spans="2:8" ht="12.75">
      <c r="B223" s="11"/>
      <c r="C223" s="7"/>
      <c r="D223" s="96"/>
      <c r="E223" s="96"/>
      <c r="F223" s="96"/>
      <c r="G223" s="96"/>
      <c r="H223" s="96"/>
    </row>
    <row r="224" spans="2:10" ht="12.75">
      <c r="B224" s="12" t="s">
        <v>101</v>
      </c>
      <c r="C224" s="7" t="s">
        <v>8</v>
      </c>
      <c r="D224" s="96">
        <v>343.56</v>
      </c>
      <c r="E224" s="96">
        <v>343.56</v>
      </c>
      <c r="F224" s="96">
        <v>0</v>
      </c>
      <c r="G224" s="96">
        <f>E224+F224</f>
        <v>343.56</v>
      </c>
      <c r="H224" s="96">
        <f>D224-G224</f>
        <v>0</v>
      </c>
      <c r="J224" s="74"/>
    </row>
    <row r="225" spans="2:8" ht="12.75">
      <c r="B225" s="18"/>
      <c r="C225" s="7"/>
      <c r="D225" s="96"/>
      <c r="E225" s="96"/>
      <c r="F225" s="96"/>
      <c r="G225" s="96"/>
      <c r="H225" s="96"/>
    </row>
    <row r="226" spans="2:8" ht="12.75">
      <c r="B226" s="18"/>
      <c r="C226" s="7" t="s">
        <v>14</v>
      </c>
      <c r="D226" s="96">
        <v>1550</v>
      </c>
      <c r="E226" s="96">
        <v>0</v>
      </c>
      <c r="F226" s="96">
        <v>46.19</v>
      </c>
      <c r="G226" s="96">
        <f>E226+F226</f>
        <v>46.19</v>
      </c>
      <c r="H226" s="96">
        <f>D226-G226</f>
        <v>1503.81</v>
      </c>
    </row>
    <row r="227" spans="2:8" ht="12.75">
      <c r="B227" s="18"/>
      <c r="C227" s="7"/>
      <c r="D227" s="96"/>
      <c r="E227" s="97"/>
      <c r="F227" s="121"/>
      <c r="G227" s="97"/>
      <c r="H227" s="96"/>
    </row>
    <row r="228" spans="1:8" ht="12.75">
      <c r="A228" s="39"/>
      <c r="B228" s="27"/>
      <c r="C228" s="7" t="s">
        <v>20</v>
      </c>
      <c r="D228" s="97">
        <f>(D226+D224)</f>
        <v>1893.56</v>
      </c>
      <c r="E228" s="97">
        <f>(E224+E226)</f>
        <v>343.56</v>
      </c>
      <c r="F228" s="97">
        <f>F224+F226</f>
        <v>46.19</v>
      </c>
      <c r="G228" s="97">
        <f>G224+G226</f>
        <v>389.75</v>
      </c>
      <c r="H228" s="97">
        <f>H224+H226</f>
        <v>1503.81</v>
      </c>
    </row>
    <row r="229" spans="1:8" ht="12.75">
      <c r="A229" s="39"/>
      <c r="B229" s="26"/>
      <c r="C229" s="30"/>
      <c r="D229" s="122"/>
      <c r="E229" s="122"/>
      <c r="F229" s="122"/>
      <c r="G229" s="142"/>
      <c r="H229" s="142"/>
    </row>
    <row r="230" spans="1:8" ht="12.75">
      <c r="A230" s="39"/>
      <c r="B230" s="26"/>
      <c r="C230" s="30"/>
      <c r="D230" s="122"/>
      <c r="E230" s="122"/>
      <c r="F230" s="122"/>
      <c r="G230" s="142"/>
      <c r="H230" s="142"/>
    </row>
    <row r="231" spans="1:10" ht="12.75">
      <c r="A231" s="39"/>
      <c r="B231" s="48"/>
      <c r="C231" s="7" t="s">
        <v>8</v>
      </c>
      <c r="D231" s="96"/>
      <c r="E231" s="96"/>
      <c r="F231" s="96"/>
      <c r="G231" s="96"/>
      <c r="H231" s="97"/>
      <c r="J231" s="74"/>
    </row>
    <row r="232" spans="1:8" ht="12.75">
      <c r="A232" s="39"/>
      <c r="B232" s="27"/>
      <c r="C232" s="7"/>
      <c r="D232" s="96"/>
      <c r="E232" s="96"/>
      <c r="F232" s="96"/>
      <c r="G232" s="96"/>
      <c r="H232" s="97"/>
    </row>
    <row r="233" spans="1:8" ht="12.75">
      <c r="A233" s="39"/>
      <c r="B233" s="27"/>
      <c r="C233" s="7" t="s">
        <v>14</v>
      </c>
      <c r="D233" s="96"/>
      <c r="E233" s="96"/>
      <c r="F233" s="96"/>
      <c r="G233" s="96"/>
      <c r="H233" s="97"/>
    </row>
    <row r="234" spans="1:8" ht="12.75">
      <c r="A234" s="39"/>
      <c r="B234" s="27"/>
      <c r="C234" s="7"/>
      <c r="D234" s="13"/>
      <c r="E234" s="13"/>
      <c r="F234" s="123"/>
      <c r="G234" s="13"/>
      <c r="H234" s="19"/>
    </row>
    <row r="235" spans="1:8" ht="12.75">
      <c r="A235" s="39"/>
      <c r="B235" s="27"/>
      <c r="C235" s="10" t="s">
        <v>20</v>
      </c>
      <c r="D235" s="13"/>
      <c r="E235" s="13"/>
      <c r="F235" s="97"/>
      <c r="G235" s="13"/>
      <c r="H235" s="19"/>
    </row>
    <row r="236" spans="1:8" ht="12.75">
      <c r="A236" s="39"/>
      <c r="B236" s="26"/>
      <c r="C236" s="30"/>
      <c r="D236" s="72"/>
      <c r="E236" s="72"/>
      <c r="F236" s="122"/>
      <c r="G236" s="80"/>
      <c r="H236" s="57"/>
    </row>
    <row r="237" spans="1:8" ht="12.75">
      <c r="A237" s="39"/>
      <c r="B237" s="26"/>
      <c r="C237" s="30"/>
      <c r="D237" s="72"/>
      <c r="E237" s="72"/>
      <c r="F237" s="122"/>
      <c r="G237" s="80"/>
      <c r="H237" s="57"/>
    </row>
    <row r="238" spans="1:8" ht="12.75">
      <c r="A238" s="39"/>
      <c r="B238" s="48" t="s">
        <v>103</v>
      </c>
      <c r="C238" s="10" t="s">
        <v>8</v>
      </c>
      <c r="D238" s="96">
        <f>D224+D231</f>
        <v>343.56</v>
      </c>
      <c r="E238" s="13">
        <f>E224+E231</f>
        <v>343.56</v>
      </c>
      <c r="F238" s="96">
        <f>F224+F231</f>
        <v>0</v>
      </c>
      <c r="G238" s="13">
        <f>G224+G231</f>
        <v>343.56</v>
      </c>
      <c r="H238" s="13">
        <f>H224+H231</f>
        <v>0</v>
      </c>
    </row>
    <row r="239" spans="1:8" ht="12.75">
      <c r="A239" s="39"/>
      <c r="B239" s="27"/>
      <c r="C239" s="10"/>
      <c r="D239" s="13"/>
      <c r="E239" s="13"/>
      <c r="F239" s="13"/>
      <c r="G239" s="13"/>
      <c r="H239" s="19"/>
    </row>
    <row r="240" spans="1:8" ht="12.75">
      <c r="A240" s="39"/>
      <c r="B240" s="27"/>
      <c r="C240" s="10" t="s">
        <v>14</v>
      </c>
      <c r="D240" s="13">
        <f>D226+D233</f>
        <v>1550</v>
      </c>
      <c r="E240" s="13">
        <f>E226+E233</f>
        <v>0</v>
      </c>
      <c r="F240" s="13">
        <f>F226+F233</f>
        <v>46.19</v>
      </c>
      <c r="G240" s="13">
        <f>G226+G233</f>
        <v>46.19</v>
      </c>
      <c r="H240" s="13">
        <f>H226+H233</f>
        <v>1503.81</v>
      </c>
    </row>
    <row r="241" spans="1:8" ht="12.75">
      <c r="A241" s="39"/>
      <c r="B241" s="27"/>
      <c r="C241" s="10"/>
      <c r="D241" s="13"/>
      <c r="E241" s="13"/>
      <c r="F241" s="13"/>
      <c r="G241" s="19"/>
      <c r="H241" s="19"/>
    </row>
    <row r="242" spans="1:8" ht="12.75">
      <c r="A242" s="39"/>
      <c r="B242" s="27"/>
      <c r="C242" s="10" t="s">
        <v>20</v>
      </c>
      <c r="D242" s="19">
        <f>(D240+D238)</f>
        <v>1893.56</v>
      </c>
      <c r="E242" s="19">
        <f>(E238+E240)</f>
        <v>343.56</v>
      </c>
      <c r="F242" s="19">
        <f>F238+F240</f>
        <v>46.19</v>
      </c>
      <c r="G242" s="19">
        <f>G238+G240</f>
        <v>389.75</v>
      </c>
      <c r="H242" s="19">
        <f>H238+H240</f>
        <v>1503.81</v>
      </c>
    </row>
    <row r="243" spans="1:8" ht="12.75">
      <c r="A243" s="39"/>
      <c r="B243" s="26"/>
      <c r="C243" s="30"/>
      <c r="D243" s="56"/>
      <c r="E243" s="56"/>
      <c r="F243" s="56"/>
      <c r="G243" s="57"/>
      <c r="H243" s="57"/>
    </row>
    <row r="244" spans="1:8" ht="12.75">
      <c r="A244" s="39"/>
      <c r="B244" s="26"/>
      <c r="C244" s="30"/>
      <c r="D244" s="56"/>
      <c r="E244" s="56"/>
      <c r="F244" s="56"/>
      <c r="G244" s="57"/>
      <c r="H244" s="57"/>
    </row>
    <row r="245" spans="1:8" ht="12.75">
      <c r="A245" s="39"/>
      <c r="B245" s="49" t="s">
        <v>104</v>
      </c>
      <c r="C245" s="7"/>
      <c r="D245" s="19"/>
      <c r="E245" s="13"/>
      <c r="F245" s="13"/>
      <c r="G245" s="13"/>
      <c r="H245" s="19"/>
    </row>
    <row r="246" spans="2:8" ht="12.75">
      <c r="B246" s="11"/>
      <c r="C246" s="7"/>
      <c r="D246" s="13"/>
      <c r="E246" s="13"/>
      <c r="F246" s="13"/>
      <c r="G246" s="13"/>
      <c r="H246" s="19"/>
    </row>
    <row r="247" spans="2:8" ht="12.75">
      <c r="B247" s="12" t="s">
        <v>101</v>
      </c>
      <c r="C247" s="7" t="s">
        <v>8</v>
      </c>
      <c r="D247" s="13">
        <v>0</v>
      </c>
      <c r="E247" s="13">
        <v>0</v>
      </c>
      <c r="F247" s="13">
        <v>0</v>
      </c>
      <c r="G247" s="13">
        <f>E247+F247</f>
        <v>0</v>
      </c>
      <c r="H247" s="13">
        <f>D247-G247</f>
        <v>0</v>
      </c>
    </row>
    <row r="248" spans="2:8" ht="12.75">
      <c r="B248" s="18"/>
      <c r="C248" s="7"/>
      <c r="D248" s="13"/>
      <c r="E248" s="13"/>
      <c r="F248" s="13"/>
      <c r="G248" s="13"/>
      <c r="H248" s="13"/>
    </row>
    <row r="249" spans="2:10" ht="12.75">
      <c r="B249" s="18"/>
      <c r="C249" s="7" t="s">
        <v>14</v>
      </c>
      <c r="D249" s="13">
        <v>32100</v>
      </c>
      <c r="E249" s="13">
        <v>24365.1</v>
      </c>
      <c r="F249" s="96">
        <v>0</v>
      </c>
      <c r="G249" s="96">
        <f>(E249+F249)</f>
        <v>24365.1</v>
      </c>
      <c r="H249" s="96">
        <f>(D249-G249)</f>
        <v>7734.9000000000015</v>
      </c>
      <c r="I249" s="144"/>
      <c r="J249" s="144"/>
    </row>
    <row r="250" spans="2:10" ht="12.75">
      <c r="B250" s="18"/>
      <c r="C250" s="7"/>
      <c r="D250" s="13"/>
      <c r="E250" s="13"/>
      <c r="F250" s="96"/>
      <c r="G250" s="96"/>
      <c r="H250" s="96"/>
      <c r="I250" s="144"/>
      <c r="J250" s="144"/>
    </row>
    <row r="251" spans="1:8" ht="12.75">
      <c r="A251" s="39"/>
      <c r="B251" s="27"/>
      <c r="C251" s="10" t="s">
        <v>20</v>
      </c>
      <c r="D251" s="19">
        <f>(D249+D247)</f>
        <v>32100</v>
      </c>
      <c r="E251" s="19">
        <f>(E247+E249)</f>
        <v>24365.1</v>
      </c>
      <c r="F251" s="19">
        <f>F247+F249</f>
        <v>0</v>
      </c>
      <c r="G251" s="19">
        <f>G247+G249</f>
        <v>24365.1</v>
      </c>
      <c r="H251" s="19">
        <f>H247+H249</f>
        <v>7734.9000000000015</v>
      </c>
    </row>
    <row r="252" spans="1:8" ht="12.75">
      <c r="A252" s="39"/>
      <c r="B252" s="26"/>
      <c r="C252" s="30"/>
      <c r="E252" s="56"/>
      <c r="F252" s="56"/>
      <c r="G252" s="57"/>
      <c r="H252" s="57"/>
    </row>
    <row r="253" spans="1:8" ht="13.5" thickBot="1">
      <c r="A253" s="67"/>
      <c r="B253" s="90"/>
      <c r="C253" s="90"/>
      <c r="D253" s="119"/>
      <c r="E253" s="90"/>
      <c r="F253" s="90"/>
      <c r="G253" s="91"/>
      <c r="H253" s="91"/>
    </row>
    <row r="254" spans="1:8" ht="35.25" thickBot="1" thickTop="1">
      <c r="A254" s="39"/>
      <c r="B254" s="166" t="s">
        <v>0</v>
      </c>
      <c r="C254" s="158"/>
      <c r="D254" s="99" t="s">
        <v>1</v>
      </c>
      <c r="E254" s="2" t="s">
        <v>2</v>
      </c>
      <c r="F254" s="2" t="s">
        <v>3</v>
      </c>
      <c r="G254" s="160" t="s">
        <v>28</v>
      </c>
      <c r="H254" s="160" t="s">
        <v>29</v>
      </c>
    </row>
    <row r="255" spans="1:8" ht="14.25" customHeight="1" thickBot="1" thickTop="1">
      <c r="A255" s="39"/>
      <c r="B255" s="167"/>
      <c r="C255" s="159"/>
      <c r="D255" s="100"/>
      <c r="E255" s="3" t="s">
        <v>27</v>
      </c>
      <c r="F255" s="3" t="s">
        <v>7</v>
      </c>
      <c r="G255" s="161"/>
      <c r="H255" s="161"/>
    </row>
    <row r="256" spans="1:8" ht="14.25" thickBot="1" thickTop="1">
      <c r="A256" s="39"/>
      <c r="B256" s="167"/>
      <c r="C256" s="4" t="s">
        <v>8</v>
      </c>
      <c r="D256" s="4" t="s">
        <v>9</v>
      </c>
      <c r="E256" s="4" t="s">
        <v>10</v>
      </c>
      <c r="F256" s="4" t="s">
        <v>11</v>
      </c>
      <c r="G256" s="4" t="s">
        <v>12</v>
      </c>
      <c r="H256" s="4" t="s">
        <v>13</v>
      </c>
    </row>
    <row r="257" spans="1:8" ht="14.25" thickBot="1" thickTop="1">
      <c r="A257" s="39"/>
      <c r="B257" s="167"/>
      <c r="C257" s="4" t="s">
        <v>14</v>
      </c>
      <c r="D257" s="4" t="s">
        <v>15</v>
      </c>
      <c r="E257" s="4" t="s">
        <v>16</v>
      </c>
      <c r="F257" s="4" t="s">
        <v>17</v>
      </c>
      <c r="G257" s="4" t="s">
        <v>18</v>
      </c>
      <c r="H257" s="158" t="s">
        <v>19</v>
      </c>
    </row>
    <row r="258" spans="1:8" ht="14.25" thickBot="1" thickTop="1">
      <c r="A258" s="39"/>
      <c r="B258" s="168"/>
      <c r="C258" s="4" t="s">
        <v>20</v>
      </c>
      <c r="D258" s="4" t="s">
        <v>21</v>
      </c>
      <c r="E258" s="4" t="s">
        <v>22</v>
      </c>
      <c r="F258" s="4" t="s">
        <v>23</v>
      </c>
      <c r="G258" s="4" t="s">
        <v>24</v>
      </c>
      <c r="H258" s="159"/>
    </row>
    <row r="259" spans="1:8" ht="13.5" thickTop="1">
      <c r="A259" s="39"/>
      <c r="B259" s="48"/>
      <c r="C259" s="7" t="s">
        <v>8</v>
      </c>
      <c r="D259" s="13">
        <v>0</v>
      </c>
      <c r="E259" s="13">
        <v>0</v>
      </c>
      <c r="F259" s="13">
        <v>0</v>
      </c>
      <c r="G259" s="13">
        <f>E259+F259</f>
        <v>0</v>
      </c>
      <c r="H259" s="13">
        <f>D259-G259</f>
        <v>0</v>
      </c>
    </row>
    <row r="260" spans="1:8" ht="12.75">
      <c r="A260" s="39"/>
      <c r="B260" s="27"/>
      <c r="C260" s="7"/>
      <c r="D260" s="13"/>
      <c r="E260" s="13"/>
      <c r="F260" s="13"/>
      <c r="G260" s="13"/>
      <c r="H260" s="13"/>
    </row>
    <row r="261" spans="1:8" ht="12.75">
      <c r="A261" s="39"/>
      <c r="B261" s="27"/>
      <c r="C261" s="7" t="s">
        <v>14</v>
      </c>
      <c r="D261" s="13">
        <v>0</v>
      </c>
      <c r="E261" s="13">
        <v>0</v>
      </c>
      <c r="F261" s="96">
        <v>0</v>
      </c>
      <c r="G261" s="13">
        <f>(E261+F261)</f>
        <v>0</v>
      </c>
      <c r="H261" s="13">
        <f>(D261-G261)</f>
        <v>0</v>
      </c>
    </row>
    <row r="262" spans="1:8" ht="12.75">
      <c r="A262" s="39"/>
      <c r="B262" s="27"/>
      <c r="C262" s="7"/>
      <c r="D262" s="13"/>
      <c r="E262" s="19"/>
      <c r="F262" s="55"/>
      <c r="G262" s="13"/>
      <c r="H262" s="13"/>
    </row>
    <row r="263" spans="1:8" ht="12.75">
      <c r="A263" s="39"/>
      <c r="B263" s="27"/>
      <c r="C263" s="10" t="s">
        <v>20</v>
      </c>
      <c r="D263" s="19">
        <f>(D261+D259)</f>
        <v>0</v>
      </c>
      <c r="E263" s="19">
        <f>(E259+E261)</f>
        <v>0</v>
      </c>
      <c r="F263" s="13">
        <f>F259+F261</f>
        <v>0</v>
      </c>
      <c r="G263" s="13">
        <f>G259+G261</f>
        <v>0</v>
      </c>
      <c r="H263" s="19">
        <f>H259+H261</f>
        <v>0</v>
      </c>
    </row>
    <row r="264" spans="1:8" ht="12.75">
      <c r="A264" s="39"/>
      <c r="B264" s="26"/>
      <c r="C264" s="30"/>
      <c r="D264" s="56"/>
      <c r="E264" s="56"/>
      <c r="F264" s="72"/>
      <c r="G264" s="57"/>
      <c r="H264" s="57"/>
    </row>
    <row r="265" spans="1:8" ht="12.75">
      <c r="A265" s="39"/>
      <c r="B265" s="26"/>
      <c r="C265" s="30"/>
      <c r="D265" s="56"/>
      <c r="E265" s="56"/>
      <c r="F265" s="72"/>
      <c r="G265" s="57"/>
      <c r="H265" s="57"/>
    </row>
    <row r="266" spans="1:8" ht="12.75">
      <c r="A266" s="39"/>
      <c r="B266" s="26"/>
      <c r="C266" s="30"/>
      <c r="D266" s="56"/>
      <c r="E266" s="56"/>
      <c r="F266" s="72"/>
      <c r="G266" s="57"/>
      <c r="H266" s="57"/>
    </row>
    <row r="267" spans="1:8" ht="12.75">
      <c r="A267" s="39"/>
      <c r="B267" s="26"/>
      <c r="C267" s="30"/>
      <c r="D267" s="56"/>
      <c r="E267" s="56"/>
      <c r="F267" s="72"/>
      <c r="G267" s="57"/>
      <c r="H267" s="57"/>
    </row>
    <row r="268" spans="2:8" ht="12.75">
      <c r="B268" s="12" t="s">
        <v>105</v>
      </c>
      <c r="C268" s="10" t="s">
        <v>8</v>
      </c>
      <c r="D268" s="19">
        <f>D247+D259</f>
        <v>0</v>
      </c>
      <c r="E268" s="19">
        <f>E247+E259</f>
        <v>0</v>
      </c>
      <c r="F268" s="19">
        <f>F247+F259</f>
        <v>0</v>
      </c>
      <c r="G268" s="19">
        <f>G247+G259</f>
        <v>0</v>
      </c>
      <c r="H268" s="19">
        <f>H247+H259</f>
        <v>0</v>
      </c>
    </row>
    <row r="269" spans="2:8" ht="12.75">
      <c r="B269" s="18"/>
      <c r="C269" s="10"/>
      <c r="D269" s="19"/>
      <c r="E269" s="19"/>
      <c r="F269" s="13"/>
      <c r="G269" s="19"/>
      <c r="H269" s="19"/>
    </row>
    <row r="270" spans="2:8" ht="12.75">
      <c r="B270" s="18"/>
      <c r="C270" s="10" t="s">
        <v>14</v>
      </c>
      <c r="D270" s="19">
        <f>D249+D261</f>
        <v>32100</v>
      </c>
      <c r="E270" s="19">
        <f>E249+E261</f>
        <v>24365.1</v>
      </c>
      <c r="F270" s="19">
        <f>F249+F261</f>
        <v>0</v>
      </c>
      <c r="G270" s="19">
        <f>G249+G261</f>
        <v>24365.1</v>
      </c>
      <c r="H270" s="19">
        <f>H249+H261</f>
        <v>7734.9000000000015</v>
      </c>
    </row>
    <row r="271" spans="2:8" ht="12.75">
      <c r="B271" s="18"/>
      <c r="C271" s="10"/>
      <c r="D271" s="19"/>
      <c r="E271" s="19"/>
      <c r="F271" s="13"/>
      <c r="G271" s="19"/>
      <c r="H271" s="19"/>
    </row>
    <row r="272" spans="2:8" ht="12.75">
      <c r="B272" s="18"/>
      <c r="C272" s="10" t="s">
        <v>20</v>
      </c>
      <c r="D272" s="19">
        <f>(D270+D268)</f>
        <v>32100</v>
      </c>
      <c r="E272" s="19">
        <f>(E268+E270)</f>
        <v>24365.1</v>
      </c>
      <c r="F272" s="13">
        <f>F268+F270</f>
        <v>0</v>
      </c>
      <c r="G272" s="19">
        <f>G268+G270</f>
        <v>24365.1</v>
      </c>
      <c r="H272" s="19">
        <f>H268+H270</f>
        <v>7734.9000000000015</v>
      </c>
    </row>
    <row r="273" spans="1:8" ht="12.75">
      <c r="A273" s="39"/>
      <c r="B273" s="26"/>
      <c r="C273" s="30"/>
      <c r="E273" s="30"/>
      <c r="F273" s="26"/>
      <c r="G273" s="1"/>
      <c r="H273" s="1"/>
    </row>
    <row r="274" spans="1:8" ht="12.75">
      <c r="A274" s="67"/>
      <c r="B274" s="40"/>
      <c r="C274" s="40"/>
      <c r="D274" s="40"/>
      <c r="E274" s="40"/>
      <c r="F274" s="40"/>
      <c r="G274" s="67"/>
      <c r="H274" s="67"/>
    </row>
    <row r="275" spans="1:8" ht="12.75">
      <c r="A275" s="67"/>
      <c r="B275" s="40"/>
      <c r="C275" s="40"/>
      <c r="D275" s="40"/>
      <c r="E275" s="40"/>
      <c r="F275" s="40"/>
      <c r="G275" s="67"/>
      <c r="H275" s="67"/>
    </row>
    <row r="276" spans="1:6" ht="12.75">
      <c r="A276" s="67"/>
      <c r="B276" s="40"/>
      <c r="C276" s="29"/>
      <c r="D276" s="40"/>
      <c r="E276" s="29"/>
      <c r="F276" s="40"/>
    </row>
    <row r="277" spans="1:6" ht="13.5" thickBot="1">
      <c r="A277" s="67"/>
      <c r="B277" s="90"/>
      <c r="C277" s="29"/>
      <c r="D277" s="29"/>
      <c r="E277" s="29"/>
      <c r="F277" s="40"/>
    </row>
    <row r="278" spans="1:8" ht="35.25" thickBot="1" thickTop="1">
      <c r="A278" s="39"/>
      <c r="B278" s="166" t="s">
        <v>0</v>
      </c>
      <c r="C278" s="158"/>
      <c r="D278" s="99" t="s">
        <v>1</v>
      </c>
      <c r="E278" s="2" t="s">
        <v>2</v>
      </c>
      <c r="F278" s="2" t="s">
        <v>3</v>
      </c>
      <c r="G278" s="160" t="s">
        <v>28</v>
      </c>
      <c r="H278" s="160" t="s">
        <v>29</v>
      </c>
    </row>
    <row r="279" spans="1:8" ht="14.25" customHeight="1" thickBot="1" thickTop="1">
      <c r="A279" s="39"/>
      <c r="B279" s="167"/>
      <c r="C279" s="159"/>
      <c r="D279" s="100"/>
      <c r="E279" s="3" t="s">
        <v>27</v>
      </c>
      <c r="F279" s="3" t="s">
        <v>7</v>
      </c>
      <c r="G279" s="161"/>
      <c r="H279" s="161"/>
    </row>
    <row r="280" spans="1:8" ht="14.25" thickBot="1" thickTop="1">
      <c r="A280" s="39"/>
      <c r="B280" s="167"/>
      <c r="C280" s="4" t="s">
        <v>8</v>
      </c>
      <c r="D280" s="4" t="s">
        <v>9</v>
      </c>
      <c r="E280" s="4" t="s">
        <v>10</v>
      </c>
      <c r="F280" s="4" t="s">
        <v>11</v>
      </c>
      <c r="G280" s="4" t="s">
        <v>12</v>
      </c>
      <c r="H280" s="4" t="s">
        <v>13</v>
      </c>
    </row>
    <row r="281" spans="1:8" ht="14.25" thickBot="1" thickTop="1">
      <c r="A281" s="39"/>
      <c r="B281" s="167"/>
      <c r="C281" s="4" t="s">
        <v>14</v>
      </c>
      <c r="D281" s="4" t="s">
        <v>15</v>
      </c>
      <c r="E281" s="4" t="s">
        <v>16</v>
      </c>
      <c r="F281" s="4" t="s">
        <v>17</v>
      </c>
      <c r="G281" s="4" t="s">
        <v>18</v>
      </c>
      <c r="H281" s="158" t="s">
        <v>19</v>
      </c>
    </row>
    <row r="282" spans="1:8" ht="14.25" thickBot="1" thickTop="1">
      <c r="A282" s="39"/>
      <c r="B282" s="168"/>
      <c r="C282" s="4" t="s">
        <v>20</v>
      </c>
      <c r="D282" s="4" t="s">
        <v>21</v>
      </c>
      <c r="E282" s="4" t="s">
        <v>22</v>
      </c>
      <c r="F282" s="4" t="s">
        <v>23</v>
      </c>
      <c r="G282" s="4" t="s">
        <v>24</v>
      </c>
      <c r="H282" s="159"/>
    </row>
    <row r="283" spans="1:8" ht="13.5" thickTop="1">
      <c r="A283" s="39"/>
      <c r="B283" s="49" t="s">
        <v>106</v>
      </c>
      <c r="C283" s="7"/>
      <c r="E283" s="8"/>
      <c r="F283" s="8"/>
      <c r="G283" s="8"/>
      <c r="H283" s="8"/>
    </row>
    <row r="284" spans="1:9" ht="12.75">
      <c r="A284" s="39"/>
      <c r="B284" s="12" t="s">
        <v>101</v>
      </c>
      <c r="C284" s="7" t="s">
        <v>8</v>
      </c>
      <c r="D284" s="13">
        <v>4010</v>
      </c>
      <c r="E284" s="13">
        <v>0</v>
      </c>
      <c r="F284" s="19">
        <v>4010</v>
      </c>
      <c r="G284" s="13">
        <f>E284+F284</f>
        <v>4010</v>
      </c>
      <c r="H284" s="13">
        <f>D284-G284</f>
        <v>0</v>
      </c>
      <c r="I284" s="74"/>
    </row>
    <row r="285" spans="2:8" ht="12.75">
      <c r="B285" s="18"/>
      <c r="C285" s="7"/>
      <c r="D285" s="13"/>
      <c r="E285" s="13"/>
      <c r="F285" s="19"/>
      <c r="G285" s="13"/>
      <c r="H285" s="13"/>
    </row>
    <row r="286" spans="2:8" ht="12.75">
      <c r="B286" s="18"/>
      <c r="C286" s="7" t="s">
        <v>14</v>
      </c>
      <c r="D286" s="13">
        <v>4500</v>
      </c>
      <c r="E286" s="13">
        <v>0</v>
      </c>
      <c r="F286" s="97">
        <v>4010</v>
      </c>
      <c r="G286" s="13">
        <f>(E286+F286)</f>
        <v>4010</v>
      </c>
      <c r="H286" s="13">
        <f>(D286-G286)</f>
        <v>490</v>
      </c>
    </row>
    <row r="287" spans="2:8" ht="12.75">
      <c r="B287" s="18"/>
      <c r="C287" s="7"/>
      <c r="D287" s="19"/>
      <c r="E287" s="13"/>
      <c r="F287" s="82"/>
      <c r="G287" s="13"/>
      <c r="H287" s="13"/>
    </row>
    <row r="288" spans="1:8" ht="12.75">
      <c r="A288" s="39"/>
      <c r="B288" s="27"/>
      <c r="C288" s="10" t="s">
        <v>20</v>
      </c>
      <c r="D288" s="19">
        <f>(D286+D284)</f>
        <v>8510</v>
      </c>
      <c r="E288" s="19">
        <f>(E284+E286)</f>
        <v>0</v>
      </c>
      <c r="F288" s="19">
        <f>F284+F286</f>
        <v>8020</v>
      </c>
      <c r="G288" s="19">
        <f>G284+G286</f>
        <v>8020</v>
      </c>
      <c r="H288" s="13">
        <f>H284+H286</f>
        <v>490</v>
      </c>
    </row>
    <row r="289" spans="1:8" ht="12.75">
      <c r="A289" s="39"/>
      <c r="B289" s="26"/>
      <c r="C289" s="30"/>
      <c r="D289" s="56"/>
      <c r="E289" s="56"/>
      <c r="F289" s="56"/>
      <c r="G289" s="57"/>
      <c r="H289" s="80"/>
    </row>
    <row r="290" spans="1:8" ht="12.75">
      <c r="A290" s="39"/>
      <c r="B290" s="12" t="s">
        <v>107</v>
      </c>
      <c r="C290" s="10" t="s">
        <v>8</v>
      </c>
      <c r="D290" s="19">
        <f>D284</f>
        <v>4010</v>
      </c>
      <c r="E290" s="19">
        <f>E284</f>
        <v>0</v>
      </c>
      <c r="F290" s="19">
        <f>F284</f>
        <v>4010</v>
      </c>
      <c r="G290" s="19">
        <f>G284</f>
        <v>4010</v>
      </c>
      <c r="H290" s="13">
        <f>H284</f>
        <v>0</v>
      </c>
    </row>
    <row r="291" spans="1:8" ht="12.75">
      <c r="A291" s="39"/>
      <c r="B291" s="27"/>
      <c r="C291" s="10"/>
      <c r="D291" s="19"/>
      <c r="E291" s="19"/>
      <c r="F291" s="19"/>
      <c r="G291" s="19"/>
      <c r="H291" s="13"/>
    </row>
    <row r="292" spans="1:8" ht="12.75">
      <c r="A292" s="39"/>
      <c r="B292" s="27"/>
      <c r="C292" s="10" t="s">
        <v>14</v>
      </c>
      <c r="D292" s="19">
        <f>D286+0</f>
        <v>4500</v>
      </c>
      <c r="E292" s="19">
        <f>E286+0</f>
        <v>0</v>
      </c>
      <c r="F292" s="19">
        <f>F286+0</f>
        <v>4010</v>
      </c>
      <c r="G292" s="19">
        <f>G286</f>
        <v>4010</v>
      </c>
      <c r="H292" s="13">
        <f>(D292-G292)</f>
        <v>490</v>
      </c>
    </row>
    <row r="293" spans="1:8" ht="12.75">
      <c r="A293" s="39"/>
      <c r="B293" s="27"/>
      <c r="C293" s="10"/>
      <c r="D293" s="19"/>
      <c r="E293" s="19"/>
      <c r="F293" s="19"/>
      <c r="G293" s="19"/>
      <c r="H293" s="13"/>
    </row>
    <row r="294" spans="1:8" ht="12.75">
      <c r="A294" s="39"/>
      <c r="B294" s="27"/>
      <c r="C294" s="10" t="s">
        <v>20</v>
      </c>
      <c r="D294" s="19">
        <f>(D292+D290)</f>
        <v>8510</v>
      </c>
      <c r="E294" s="19">
        <f>(E290+E292)</f>
        <v>0</v>
      </c>
      <c r="F294" s="19">
        <f>F290+F292</f>
        <v>8020</v>
      </c>
      <c r="G294" s="19">
        <f>G290+G292</f>
        <v>8020</v>
      </c>
      <c r="H294" s="13">
        <f>H290+H292</f>
        <v>490</v>
      </c>
    </row>
    <row r="295" spans="1:8" ht="12.75">
      <c r="A295" s="39"/>
      <c r="B295" s="26"/>
      <c r="C295" s="30"/>
      <c r="D295" s="56"/>
      <c r="E295" s="56"/>
      <c r="F295" s="56"/>
      <c r="G295" s="57"/>
      <c r="H295" s="80"/>
    </row>
    <row r="296" spans="1:8" ht="12.75">
      <c r="A296" s="39"/>
      <c r="B296" s="26"/>
      <c r="C296" s="30"/>
      <c r="D296" s="56"/>
      <c r="E296" s="56"/>
      <c r="F296" s="56"/>
      <c r="G296" s="57"/>
      <c r="H296" s="80"/>
    </row>
    <row r="297" spans="1:8" ht="12.75">
      <c r="A297" s="39"/>
      <c r="B297" s="26"/>
      <c r="C297" s="26"/>
      <c r="D297" s="72"/>
      <c r="E297" s="72"/>
      <c r="F297" s="72"/>
      <c r="G297" s="80"/>
      <c r="H297" s="80"/>
    </row>
    <row r="298" spans="1:8" ht="12.75">
      <c r="A298" s="39"/>
      <c r="B298" s="26"/>
      <c r="C298" s="26"/>
      <c r="D298" s="72"/>
      <c r="E298" s="72"/>
      <c r="F298" s="72"/>
      <c r="G298" s="80"/>
      <c r="H298" s="80"/>
    </row>
    <row r="299" spans="1:8" ht="12.75">
      <c r="A299" s="39"/>
      <c r="B299" s="26"/>
      <c r="C299" s="26"/>
      <c r="D299" s="72"/>
      <c r="E299" s="72"/>
      <c r="F299" s="72"/>
      <c r="G299" s="80"/>
      <c r="H299" s="80"/>
    </row>
    <row r="300" spans="2:8" ht="12.75">
      <c r="B300" s="23"/>
      <c r="C300" s="7"/>
      <c r="D300" s="13"/>
      <c r="E300" s="13"/>
      <c r="F300" s="13"/>
      <c r="G300" s="13"/>
      <c r="H300" s="13"/>
    </row>
    <row r="301" spans="2:8" ht="12.75">
      <c r="B301" s="46"/>
      <c r="C301" s="51"/>
      <c r="D301" s="52"/>
      <c r="E301" s="52"/>
      <c r="F301" s="52"/>
      <c r="G301" s="52"/>
      <c r="H301" s="52"/>
    </row>
    <row r="302" spans="2:8" ht="12.75">
      <c r="B302" s="46"/>
      <c r="C302" s="51"/>
      <c r="D302" s="52"/>
      <c r="E302" s="52"/>
      <c r="F302" s="52"/>
      <c r="G302" s="52"/>
      <c r="H302" s="52"/>
    </row>
    <row r="303" spans="2:8" ht="13.5" thickBot="1">
      <c r="B303" s="46"/>
      <c r="C303" s="51"/>
      <c r="D303" s="52"/>
      <c r="E303" s="52"/>
      <c r="F303" s="52"/>
      <c r="G303" s="52"/>
      <c r="H303" s="52"/>
    </row>
    <row r="304" spans="2:8" ht="14.25" customHeight="1" thickBot="1" thickTop="1">
      <c r="B304" s="160" t="s">
        <v>0</v>
      </c>
      <c r="C304" s="158"/>
      <c r="D304" s="99" t="s">
        <v>1</v>
      </c>
      <c r="E304" s="2" t="s">
        <v>2</v>
      </c>
      <c r="F304" s="2" t="s">
        <v>3</v>
      </c>
      <c r="G304" s="160" t="s">
        <v>28</v>
      </c>
      <c r="H304" s="160" t="s">
        <v>29</v>
      </c>
    </row>
    <row r="305" spans="2:8" ht="14.25" customHeight="1" thickBot="1" thickTop="1">
      <c r="B305" s="162"/>
      <c r="C305" s="159"/>
      <c r="D305" s="100"/>
      <c r="E305" s="3" t="s">
        <v>27</v>
      </c>
      <c r="F305" s="3" t="s">
        <v>7</v>
      </c>
      <c r="G305" s="161"/>
      <c r="H305" s="161"/>
    </row>
    <row r="306" spans="2:8" ht="14.25" thickBot="1" thickTop="1">
      <c r="B306" s="162"/>
      <c r="C306" s="4" t="s">
        <v>8</v>
      </c>
      <c r="D306" s="4" t="s">
        <v>9</v>
      </c>
      <c r="E306" s="4" t="s">
        <v>10</v>
      </c>
      <c r="F306" s="4" t="s">
        <v>11</v>
      </c>
      <c r="G306" s="4" t="s">
        <v>12</v>
      </c>
      <c r="H306" s="4" t="s">
        <v>13</v>
      </c>
    </row>
    <row r="307" spans="2:8" ht="14.25" thickBot="1" thickTop="1">
      <c r="B307" s="162"/>
      <c r="C307" s="4" t="s">
        <v>14</v>
      </c>
      <c r="D307" s="4" t="s">
        <v>15</v>
      </c>
      <c r="E307" s="4" t="s">
        <v>16</v>
      </c>
      <c r="F307" s="4" t="s">
        <v>17</v>
      </c>
      <c r="G307" s="4" t="s">
        <v>18</v>
      </c>
      <c r="H307" s="158" t="s">
        <v>19</v>
      </c>
    </row>
    <row r="308" spans="2:8" ht="14.25" thickBot="1" thickTop="1">
      <c r="B308" s="161"/>
      <c r="C308" s="4" t="s">
        <v>20</v>
      </c>
      <c r="D308" s="4" t="s">
        <v>21</v>
      </c>
      <c r="E308" s="4" t="s">
        <v>22</v>
      </c>
      <c r="F308" s="4" t="s">
        <v>23</v>
      </c>
      <c r="G308" s="4" t="s">
        <v>24</v>
      </c>
      <c r="H308" s="159"/>
    </row>
    <row r="309" spans="2:8" ht="13.5" thickTop="1">
      <c r="B309" s="18"/>
      <c r="C309" s="7"/>
      <c r="D309" s="13"/>
      <c r="E309" s="13"/>
      <c r="F309" s="13"/>
      <c r="G309" s="13"/>
      <c r="H309" s="13"/>
    </row>
    <row r="310" spans="2:8" ht="12.75">
      <c r="B310" s="18"/>
      <c r="C310" s="7"/>
      <c r="D310" s="13"/>
      <c r="E310" s="13"/>
      <c r="F310" s="13"/>
      <c r="G310" s="13"/>
      <c r="H310" s="13"/>
    </row>
    <row r="311" spans="2:8" ht="12.75">
      <c r="B311" s="24" t="s">
        <v>108</v>
      </c>
      <c r="C311" s="7" t="s">
        <v>8</v>
      </c>
      <c r="D311" s="13">
        <f>D238+D268+D290</f>
        <v>4353.56</v>
      </c>
      <c r="E311" s="13">
        <f>E238+E268+E290</f>
        <v>343.56</v>
      </c>
      <c r="F311" s="13">
        <f>F238+F268+F290</f>
        <v>4010</v>
      </c>
      <c r="G311" s="13">
        <f>G238+G268+G290</f>
        <v>4353.56</v>
      </c>
      <c r="H311" s="13">
        <f>H238+H268+H290</f>
        <v>0</v>
      </c>
    </row>
    <row r="312" spans="2:8" ht="12.75">
      <c r="B312" s="18"/>
      <c r="C312" s="7"/>
      <c r="D312" s="13"/>
      <c r="E312" s="13"/>
      <c r="F312" s="13"/>
      <c r="G312" s="13"/>
      <c r="H312" s="13"/>
    </row>
    <row r="313" spans="2:9" ht="12.75">
      <c r="B313" s="18"/>
      <c r="C313" s="7" t="s">
        <v>14</v>
      </c>
      <c r="D313" s="13">
        <f>D292+D270+D240</f>
        <v>38150</v>
      </c>
      <c r="E313" s="13">
        <f>E292+E270+E240</f>
        <v>24365.1</v>
      </c>
      <c r="F313" s="13">
        <f>F292+F270+F240</f>
        <v>4056.19</v>
      </c>
      <c r="G313" s="13">
        <f>G292+G270+G240</f>
        <v>28421.289999999997</v>
      </c>
      <c r="H313" s="13">
        <f>H292+H270+H240</f>
        <v>9728.710000000001</v>
      </c>
      <c r="I313" s="74"/>
    </row>
    <row r="314" spans="1:8" ht="12.75">
      <c r="A314" s="39"/>
      <c r="B314" s="27"/>
      <c r="C314" s="7"/>
      <c r="D314" s="19"/>
      <c r="E314" s="19"/>
      <c r="F314" s="19"/>
      <c r="G314" s="19"/>
      <c r="H314" s="13"/>
    </row>
    <row r="315" spans="1:8" ht="12.75">
      <c r="A315" s="39"/>
      <c r="B315" s="27"/>
      <c r="C315" s="10" t="s">
        <v>20</v>
      </c>
      <c r="D315" s="19">
        <f>(D313+D311)</f>
        <v>42503.56</v>
      </c>
      <c r="E315" s="19">
        <f>(E311+E313)</f>
        <v>24708.66</v>
      </c>
      <c r="F315" s="19">
        <f>F311+F313</f>
        <v>8066.1900000000005</v>
      </c>
      <c r="G315" s="19">
        <f>G311+G313</f>
        <v>32774.85</v>
      </c>
      <c r="H315" s="19">
        <f>H311+H313</f>
        <v>9728.710000000001</v>
      </c>
    </row>
    <row r="316" spans="1:8" ht="12.75">
      <c r="A316" s="39"/>
      <c r="B316" s="27"/>
      <c r="C316" s="10"/>
      <c r="D316" s="19"/>
      <c r="E316" s="19"/>
      <c r="F316" s="19"/>
      <c r="G316" s="19"/>
      <c r="H316" s="19"/>
    </row>
    <row r="317" spans="1:8" ht="12.75">
      <c r="A317" s="39"/>
      <c r="B317" s="27"/>
      <c r="C317" s="10"/>
      <c r="D317" s="19"/>
      <c r="E317" s="19"/>
      <c r="F317" s="19"/>
      <c r="G317" s="19"/>
      <c r="H317" s="19"/>
    </row>
    <row r="318" spans="1:11" ht="33.75">
      <c r="A318" s="39"/>
      <c r="B318" s="143" t="s">
        <v>109</v>
      </c>
      <c r="C318" s="10"/>
      <c r="D318" s="19"/>
      <c r="E318" s="19"/>
      <c r="F318" s="19"/>
      <c r="G318" s="19"/>
      <c r="H318" s="19"/>
      <c r="I318" s="144"/>
      <c r="J318" s="144"/>
      <c r="K318" s="144"/>
    </row>
    <row r="319" spans="1:11" ht="12.75">
      <c r="A319" s="39"/>
      <c r="B319" s="11"/>
      <c r="C319" s="10"/>
      <c r="D319" s="19"/>
      <c r="E319" s="19"/>
      <c r="F319" s="19"/>
      <c r="G319" s="19"/>
      <c r="H319" s="19"/>
      <c r="I319" s="144"/>
      <c r="J319" s="144"/>
      <c r="K319" s="144"/>
    </row>
    <row r="320" spans="1:11" ht="12.75">
      <c r="A320" s="39"/>
      <c r="B320" s="23" t="s">
        <v>110</v>
      </c>
      <c r="C320" s="10"/>
      <c r="D320" s="19"/>
      <c r="E320" s="19"/>
      <c r="F320" s="19"/>
      <c r="G320" s="19"/>
      <c r="H320" s="19"/>
      <c r="I320" s="144"/>
      <c r="J320" s="144"/>
      <c r="K320" s="144"/>
    </row>
    <row r="321" spans="1:11" ht="12.75">
      <c r="A321" s="39"/>
      <c r="B321" s="11"/>
      <c r="C321" s="10"/>
      <c r="D321" s="19"/>
      <c r="E321" s="19"/>
      <c r="F321" s="19"/>
      <c r="G321" s="19"/>
      <c r="H321" s="19"/>
      <c r="I321" s="144"/>
      <c r="J321" s="144"/>
      <c r="K321" s="144"/>
    </row>
    <row r="322" spans="1:11" ht="12.75">
      <c r="A322" s="39"/>
      <c r="B322" s="12" t="s">
        <v>101</v>
      </c>
      <c r="C322" s="7" t="s">
        <v>8</v>
      </c>
      <c r="D322" s="13">
        <v>0</v>
      </c>
      <c r="E322" s="13"/>
      <c r="F322" s="13">
        <v>0</v>
      </c>
      <c r="G322" s="13">
        <f>E322+F322</f>
        <v>0</v>
      </c>
      <c r="H322" s="13">
        <f>D322-G322</f>
        <v>0</v>
      </c>
      <c r="I322" s="144"/>
      <c r="J322" s="144"/>
      <c r="K322" s="144"/>
    </row>
    <row r="323" spans="1:11" ht="12.75">
      <c r="A323" s="39"/>
      <c r="B323" s="18"/>
      <c r="C323" s="7"/>
      <c r="D323" s="13"/>
      <c r="E323" s="13"/>
      <c r="F323" s="13"/>
      <c r="G323" s="13"/>
      <c r="H323" s="13"/>
      <c r="I323" s="144"/>
      <c r="J323" s="144"/>
      <c r="K323" s="144"/>
    </row>
    <row r="324" spans="1:11" ht="12.75">
      <c r="A324" s="39"/>
      <c r="B324" s="18"/>
      <c r="C324" s="7" t="s">
        <v>14</v>
      </c>
      <c r="D324" s="13">
        <v>31600</v>
      </c>
      <c r="E324" s="13">
        <v>27358</v>
      </c>
      <c r="F324" s="13">
        <v>0</v>
      </c>
      <c r="G324" s="13">
        <f>(E324+F324)</f>
        <v>27358</v>
      </c>
      <c r="H324" s="13">
        <f>(D324-G324)</f>
        <v>4242</v>
      </c>
      <c r="I324" s="156"/>
      <c r="J324" s="144"/>
      <c r="K324" s="144"/>
    </row>
    <row r="325" spans="1:11" ht="12.75">
      <c r="A325" s="39"/>
      <c r="B325" s="18"/>
      <c r="C325" s="7"/>
      <c r="D325" s="13"/>
      <c r="E325" s="13"/>
      <c r="F325" s="13"/>
      <c r="G325" s="19"/>
      <c r="H325" s="13"/>
      <c r="I325" s="144"/>
      <c r="J325" s="144"/>
      <c r="K325" s="144"/>
    </row>
    <row r="326" spans="1:11" ht="12.75">
      <c r="A326" s="39"/>
      <c r="B326" s="27"/>
      <c r="C326" s="10" t="s">
        <v>20</v>
      </c>
      <c r="D326" s="19">
        <f>(D324+D322)</f>
        <v>31600</v>
      </c>
      <c r="E326" s="13">
        <f>(E322+E324)</f>
        <v>27358</v>
      </c>
      <c r="F326" s="19">
        <f>F322+F324</f>
        <v>0</v>
      </c>
      <c r="G326" s="19">
        <f>G322+G324</f>
        <v>27358</v>
      </c>
      <c r="H326" s="19">
        <f>H322+H324</f>
        <v>4242</v>
      </c>
      <c r="I326" s="155"/>
      <c r="J326" s="144"/>
      <c r="K326" s="144"/>
    </row>
    <row r="327" spans="1:11" ht="12.75">
      <c r="A327" s="39"/>
      <c r="B327" s="26"/>
      <c r="C327" s="10"/>
      <c r="D327" s="19"/>
      <c r="E327" s="19"/>
      <c r="F327" s="19"/>
      <c r="G327" s="19"/>
      <c r="H327" s="19"/>
      <c r="I327" s="144"/>
      <c r="J327" s="144"/>
      <c r="K327" s="144"/>
    </row>
    <row r="328" spans="1:11" ht="12.75">
      <c r="A328" s="39"/>
      <c r="B328" s="26"/>
      <c r="C328" s="10"/>
      <c r="D328" s="19"/>
      <c r="E328" s="19"/>
      <c r="F328" s="19"/>
      <c r="G328" s="19"/>
      <c r="H328" s="19"/>
      <c r="I328" s="144"/>
      <c r="J328" s="144"/>
      <c r="K328" s="144"/>
    </row>
    <row r="329" spans="1:11" ht="12.75">
      <c r="A329" s="67"/>
      <c r="B329" s="46"/>
      <c r="C329" s="51"/>
      <c r="E329" s="52"/>
      <c r="F329" s="52"/>
      <c r="G329" s="52"/>
      <c r="H329" s="52"/>
      <c r="I329" s="144"/>
      <c r="J329" s="144"/>
      <c r="K329" s="144"/>
    </row>
    <row r="330" spans="1:11" ht="13.5" thickBot="1">
      <c r="A330" s="67"/>
      <c r="B330" s="86"/>
      <c r="C330" s="51"/>
      <c r="D330" s="52"/>
      <c r="E330" s="87"/>
      <c r="F330" s="87"/>
      <c r="G330" s="52"/>
      <c r="H330" s="87"/>
      <c r="I330" s="144"/>
      <c r="J330" s="144"/>
      <c r="K330" s="144"/>
    </row>
    <row r="331" spans="1:11" ht="35.25" thickBot="1" thickTop="1">
      <c r="A331" s="39"/>
      <c r="B331" s="160" t="s">
        <v>0</v>
      </c>
      <c r="C331" s="158"/>
      <c r="D331" s="99" t="s">
        <v>1</v>
      </c>
      <c r="E331" s="2" t="s">
        <v>2</v>
      </c>
      <c r="F331" s="2" t="s">
        <v>3</v>
      </c>
      <c r="G331" s="160" t="s">
        <v>28</v>
      </c>
      <c r="H331" s="160" t="s">
        <v>29</v>
      </c>
      <c r="I331" s="144"/>
      <c r="J331" s="144"/>
      <c r="K331" s="144"/>
    </row>
    <row r="332" spans="1:8" ht="14.25" customHeight="1" thickBot="1" thickTop="1">
      <c r="A332" s="39"/>
      <c r="B332" s="162"/>
      <c r="C332" s="159"/>
      <c r="D332" s="100"/>
      <c r="E332" s="3" t="s">
        <v>27</v>
      </c>
      <c r="F332" s="3" t="s">
        <v>7</v>
      </c>
      <c r="G332" s="161"/>
      <c r="H332" s="161"/>
    </row>
    <row r="333" spans="1:8" ht="14.25" thickBot="1" thickTop="1">
      <c r="A333" s="39"/>
      <c r="B333" s="162"/>
      <c r="C333" s="4" t="s">
        <v>8</v>
      </c>
      <c r="D333" s="4" t="s">
        <v>9</v>
      </c>
      <c r="E333" s="4" t="s">
        <v>10</v>
      </c>
      <c r="F333" s="4" t="s">
        <v>11</v>
      </c>
      <c r="G333" s="4" t="s">
        <v>12</v>
      </c>
      <c r="H333" s="4" t="s">
        <v>13</v>
      </c>
    </row>
    <row r="334" spans="1:8" ht="14.25" thickBot="1" thickTop="1">
      <c r="A334" s="39"/>
      <c r="B334" s="162"/>
      <c r="C334" s="4" t="s">
        <v>14</v>
      </c>
      <c r="D334" s="4" t="s">
        <v>15</v>
      </c>
      <c r="E334" s="4" t="s">
        <v>16</v>
      </c>
      <c r="F334" s="4" t="s">
        <v>17</v>
      </c>
      <c r="G334" s="4" t="s">
        <v>18</v>
      </c>
      <c r="H334" s="158" t="s">
        <v>19</v>
      </c>
    </row>
    <row r="335" spans="1:8" ht="14.25" thickBot="1" thickTop="1">
      <c r="A335" s="39"/>
      <c r="B335" s="161"/>
      <c r="C335" s="4" t="s">
        <v>20</v>
      </c>
      <c r="D335" s="4" t="s">
        <v>21</v>
      </c>
      <c r="E335" s="4" t="s">
        <v>22</v>
      </c>
      <c r="F335" s="4" t="s">
        <v>23</v>
      </c>
      <c r="G335" s="4" t="s">
        <v>24</v>
      </c>
      <c r="H335" s="159"/>
    </row>
    <row r="336" spans="1:8" ht="13.5" thickTop="1">
      <c r="A336" s="39"/>
      <c r="B336" s="83"/>
      <c r="C336" s="92"/>
      <c r="D336" s="84"/>
      <c r="E336" s="93"/>
      <c r="F336" s="84"/>
      <c r="G336" s="93"/>
      <c r="H336" s="93"/>
    </row>
    <row r="337" spans="1:8" ht="12.75">
      <c r="A337" s="39"/>
      <c r="B337" s="12"/>
      <c r="C337" s="7" t="s">
        <v>8</v>
      </c>
      <c r="D337" s="13">
        <v>0</v>
      </c>
      <c r="E337" s="13">
        <v>0</v>
      </c>
      <c r="F337" s="13">
        <v>0</v>
      </c>
      <c r="G337" s="13">
        <f>E337+F337</f>
        <v>0</v>
      </c>
      <c r="H337" s="13">
        <f>D337-G337</f>
        <v>0</v>
      </c>
    </row>
    <row r="338" spans="1:8" ht="12.75">
      <c r="A338" s="39"/>
      <c r="B338" s="18"/>
      <c r="C338" s="7"/>
      <c r="D338" s="13"/>
      <c r="E338" s="13"/>
      <c r="F338" s="13"/>
      <c r="G338" s="13"/>
      <c r="H338" s="13"/>
    </row>
    <row r="339" spans="1:8" ht="12.75">
      <c r="A339" s="39"/>
      <c r="B339" s="18"/>
      <c r="C339" s="7" t="s">
        <v>14</v>
      </c>
      <c r="D339" s="13">
        <v>0</v>
      </c>
      <c r="E339" s="13">
        <v>0</v>
      </c>
      <c r="F339" s="13">
        <v>0</v>
      </c>
      <c r="G339" s="13">
        <f>(E339+F339)</f>
        <v>0</v>
      </c>
      <c r="H339" s="13">
        <f>(D339-G339)</f>
        <v>0</v>
      </c>
    </row>
    <row r="340" spans="1:8" ht="12.75">
      <c r="A340" s="39"/>
      <c r="B340" s="18"/>
      <c r="C340" s="7"/>
      <c r="D340" s="13"/>
      <c r="E340" s="13"/>
      <c r="F340" s="13"/>
      <c r="G340" s="19"/>
      <c r="H340" s="13"/>
    </row>
    <row r="341" spans="1:8" ht="12.75">
      <c r="A341" s="39"/>
      <c r="B341" s="18"/>
      <c r="C341" s="7" t="s">
        <v>20</v>
      </c>
      <c r="D341" s="19">
        <v>0</v>
      </c>
      <c r="E341" s="13">
        <f>(E337+E339)</f>
        <v>0</v>
      </c>
      <c r="F341" s="19">
        <f>F337+F339</f>
        <v>0</v>
      </c>
      <c r="G341" s="19">
        <f>G337+G339</f>
        <v>0</v>
      </c>
      <c r="H341" s="19">
        <f>H337+H339</f>
        <v>0</v>
      </c>
    </row>
    <row r="342" spans="1:8" ht="12.75">
      <c r="A342" s="39"/>
      <c r="B342" s="83"/>
      <c r="C342" s="10"/>
      <c r="D342" s="84"/>
      <c r="E342" s="79"/>
      <c r="F342" s="84"/>
      <c r="G342" s="79"/>
      <c r="H342" s="79"/>
    </row>
    <row r="343" spans="1:8" ht="12.75">
      <c r="A343" s="39"/>
      <c r="B343" s="83"/>
      <c r="C343" s="10"/>
      <c r="D343" s="84"/>
      <c r="E343" s="79"/>
      <c r="F343" s="84"/>
      <c r="G343" s="79"/>
      <c r="H343" s="79"/>
    </row>
    <row r="344" spans="1:8" ht="12.75">
      <c r="A344" s="39"/>
      <c r="B344" s="12" t="s">
        <v>107</v>
      </c>
      <c r="C344" s="7" t="s">
        <v>8</v>
      </c>
      <c r="D344" s="13">
        <f>D322+D337</f>
        <v>0</v>
      </c>
      <c r="E344" s="13">
        <f>E322+E337</f>
        <v>0</v>
      </c>
      <c r="F344" s="13">
        <f>F322+F337</f>
        <v>0</v>
      </c>
      <c r="G344" s="13">
        <f>G322+G337</f>
        <v>0</v>
      </c>
      <c r="H344" s="13">
        <f>H322+H337</f>
        <v>0</v>
      </c>
    </row>
    <row r="345" spans="1:8" ht="12.75">
      <c r="A345" s="39"/>
      <c r="B345" s="18"/>
      <c r="C345" s="7"/>
      <c r="D345" s="13"/>
      <c r="E345" s="13"/>
      <c r="F345" s="13"/>
      <c r="G345" s="13"/>
      <c r="H345" s="13"/>
    </row>
    <row r="346" spans="1:8" ht="12.75">
      <c r="A346" s="39"/>
      <c r="B346" s="18"/>
      <c r="C346" s="7" t="s">
        <v>14</v>
      </c>
      <c r="D346" s="13">
        <f>D324+D339</f>
        <v>31600</v>
      </c>
      <c r="E346" s="13">
        <f>E324+E339</f>
        <v>27358</v>
      </c>
      <c r="F346" s="13">
        <f>F324+F339</f>
        <v>0</v>
      </c>
      <c r="G346" s="13">
        <f>G324+G339</f>
        <v>27358</v>
      </c>
      <c r="H346" s="13">
        <f>H324+H339</f>
        <v>4242</v>
      </c>
    </row>
    <row r="347" spans="1:8" ht="12.75">
      <c r="A347" s="39"/>
      <c r="B347" s="18"/>
      <c r="C347" s="7"/>
      <c r="D347" s="13"/>
      <c r="E347" s="13"/>
      <c r="F347" s="13"/>
      <c r="G347" s="19"/>
      <c r="H347" s="13"/>
    </row>
    <row r="348" spans="1:8" ht="12.75">
      <c r="A348" s="39"/>
      <c r="B348" s="27"/>
      <c r="C348" s="7" t="s">
        <v>20</v>
      </c>
      <c r="D348" s="19">
        <f>(D346+D344)</f>
        <v>31600</v>
      </c>
      <c r="E348" s="13">
        <f>(E344+E346)</f>
        <v>27358</v>
      </c>
      <c r="F348" s="19">
        <f>F344+F346</f>
        <v>0</v>
      </c>
      <c r="G348" s="19">
        <f>G344+G346</f>
        <v>27358</v>
      </c>
      <c r="H348" s="19">
        <f>H344+H346</f>
        <v>4242</v>
      </c>
    </row>
    <row r="349" spans="1:8" ht="12.75">
      <c r="A349" s="39"/>
      <c r="B349" s="26"/>
      <c r="C349" s="10"/>
      <c r="D349" s="19"/>
      <c r="E349" s="19"/>
      <c r="F349" s="19"/>
      <c r="G349" s="19"/>
      <c r="H349" s="19"/>
    </row>
    <row r="350" spans="1:8" ht="12.75">
      <c r="A350" s="39"/>
      <c r="B350" s="26"/>
      <c r="C350" s="10"/>
      <c r="D350" s="19"/>
      <c r="E350" s="19"/>
      <c r="F350" s="19"/>
      <c r="G350" s="19"/>
      <c r="H350" s="19"/>
    </row>
    <row r="351" spans="1:8" ht="12.75">
      <c r="A351" s="39"/>
      <c r="B351" s="24" t="s">
        <v>111</v>
      </c>
      <c r="C351" s="7" t="s">
        <v>8</v>
      </c>
      <c r="D351" s="13">
        <f>D344</f>
        <v>0</v>
      </c>
      <c r="E351" s="13">
        <f>E344</f>
        <v>0</v>
      </c>
      <c r="F351" s="13">
        <f>F344</f>
        <v>0</v>
      </c>
      <c r="G351" s="13">
        <f>G344</f>
        <v>0</v>
      </c>
      <c r="H351" s="13">
        <f>H344</f>
        <v>0</v>
      </c>
    </row>
    <row r="352" spans="1:8" ht="12.75">
      <c r="A352" s="39"/>
      <c r="B352" s="27"/>
      <c r="C352" s="7"/>
      <c r="D352" s="13"/>
      <c r="E352" s="13"/>
      <c r="F352" s="13"/>
      <c r="G352" s="13"/>
      <c r="H352" s="13"/>
    </row>
    <row r="353" spans="1:8" ht="12.75">
      <c r="A353" s="39"/>
      <c r="B353" s="27"/>
      <c r="C353" s="7" t="s">
        <v>14</v>
      </c>
      <c r="D353" s="13">
        <f>D346</f>
        <v>31600</v>
      </c>
      <c r="E353" s="13">
        <f>E346</f>
        <v>27358</v>
      </c>
      <c r="F353" s="13">
        <f>F346</f>
        <v>0</v>
      </c>
      <c r="G353" s="13">
        <f>G346</f>
        <v>27358</v>
      </c>
      <c r="H353" s="13">
        <f>H346</f>
        <v>4242</v>
      </c>
    </row>
    <row r="354" spans="1:8" ht="12.75">
      <c r="A354" s="39"/>
      <c r="B354" s="27"/>
      <c r="C354" s="7"/>
      <c r="D354" s="13"/>
      <c r="E354" s="13"/>
      <c r="F354" s="13"/>
      <c r="G354" s="19"/>
      <c r="H354" s="13"/>
    </row>
    <row r="355" spans="1:8" ht="12.75">
      <c r="A355" s="39"/>
      <c r="B355" s="27"/>
      <c r="C355" s="7" t="s">
        <v>20</v>
      </c>
      <c r="D355" s="19">
        <f>(D353+D351)</f>
        <v>31600</v>
      </c>
      <c r="E355" s="13">
        <f>(E351+E353)</f>
        <v>27358</v>
      </c>
      <c r="F355" s="19">
        <f>F351+F353</f>
        <v>0</v>
      </c>
      <c r="G355" s="19">
        <f>G351+G353</f>
        <v>27358</v>
      </c>
      <c r="H355" s="19">
        <f>H351+H353</f>
        <v>4242</v>
      </c>
    </row>
    <row r="356" spans="1:8" ht="12.75">
      <c r="A356" s="39"/>
      <c r="B356" s="27"/>
      <c r="C356" s="10"/>
      <c r="E356" s="19"/>
      <c r="F356" s="19"/>
      <c r="G356" s="19"/>
      <c r="H356" s="19"/>
    </row>
    <row r="357" spans="1:8" ht="12.75">
      <c r="A357" s="39"/>
      <c r="B357" s="27"/>
      <c r="C357" s="10"/>
      <c r="D357" s="19"/>
      <c r="E357" s="19"/>
      <c r="F357" s="19"/>
      <c r="G357" s="19"/>
      <c r="H357" s="19"/>
    </row>
    <row r="358" spans="1:8" ht="12.75">
      <c r="A358" s="39"/>
      <c r="B358" s="27"/>
      <c r="C358" s="10"/>
      <c r="D358" s="19"/>
      <c r="E358" s="19"/>
      <c r="F358" s="19"/>
      <c r="G358" s="19"/>
      <c r="H358" s="19"/>
    </row>
    <row r="359" spans="1:8" ht="12.75">
      <c r="A359" s="39"/>
      <c r="B359" s="27"/>
      <c r="C359" s="10"/>
      <c r="D359" s="19"/>
      <c r="E359" s="19"/>
      <c r="F359" s="19"/>
      <c r="G359" s="19"/>
      <c r="H359" s="19"/>
    </row>
    <row r="360" spans="1:8" ht="22.5">
      <c r="A360" s="39"/>
      <c r="B360" s="47" t="s">
        <v>112</v>
      </c>
      <c r="C360" s="10"/>
      <c r="D360" s="19"/>
      <c r="E360" s="19"/>
      <c r="F360" s="19"/>
      <c r="G360" s="19"/>
      <c r="H360" s="19"/>
    </row>
    <row r="361" spans="1:8" ht="12.75">
      <c r="A361" s="39"/>
      <c r="B361" s="27"/>
      <c r="C361" s="10"/>
      <c r="D361" s="19"/>
      <c r="E361" s="19"/>
      <c r="F361" s="19"/>
      <c r="G361" s="19"/>
      <c r="H361" s="19"/>
    </row>
    <row r="362" spans="1:8" ht="12.75">
      <c r="A362" s="39"/>
      <c r="B362" s="27" t="s">
        <v>113</v>
      </c>
      <c r="C362" s="7" t="s">
        <v>8</v>
      </c>
      <c r="D362" s="19">
        <v>0</v>
      </c>
      <c r="E362" s="19">
        <v>0</v>
      </c>
      <c r="F362" s="19">
        <v>0</v>
      </c>
      <c r="G362" s="19">
        <f>E362-F362</f>
        <v>0</v>
      </c>
      <c r="H362" s="19">
        <f>D362-G362</f>
        <v>0</v>
      </c>
    </row>
    <row r="363" spans="1:8" ht="12.75">
      <c r="A363" s="39"/>
      <c r="B363" s="27"/>
      <c r="C363" s="7"/>
      <c r="D363" s="19"/>
      <c r="E363" s="19"/>
      <c r="F363" s="19"/>
      <c r="G363" s="19"/>
      <c r="H363" s="19"/>
    </row>
    <row r="364" spans="1:8" ht="12.75">
      <c r="A364" s="39"/>
      <c r="B364" s="27"/>
      <c r="C364" s="7" t="s">
        <v>14</v>
      </c>
      <c r="D364" s="19">
        <v>500</v>
      </c>
      <c r="E364" s="19">
        <v>0</v>
      </c>
      <c r="F364" s="19">
        <v>0</v>
      </c>
      <c r="G364" s="19">
        <f>E364-F364</f>
        <v>0</v>
      </c>
      <c r="H364" s="19">
        <f>D364-G364</f>
        <v>500</v>
      </c>
    </row>
    <row r="365" spans="1:8" ht="12.75">
      <c r="A365" s="39"/>
      <c r="B365" s="27"/>
      <c r="C365" s="7"/>
      <c r="D365" s="19"/>
      <c r="E365" s="19"/>
      <c r="F365" s="19"/>
      <c r="G365" s="19"/>
      <c r="H365" s="19"/>
    </row>
    <row r="366" spans="1:8" ht="12.75">
      <c r="A366" s="39"/>
      <c r="B366" s="27"/>
      <c r="C366" s="7" t="s">
        <v>20</v>
      </c>
      <c r="D366" s="19">
        <f>D362+D364</f>
        <v>500</v>
      </c>
      <c r="E366" s="19">
        <f>E362+E364</f>
        <v>0</v>
      </c>
      <c r="F366" s="19">
        <f>F362+F364</f>
        <v>0</v>
      </c>
      <c r="G366" s="19">
        <f>G362+G364</f>
        <v>0</v>
      </c>
      <c r="H366" s="19">
        <f>H362+H364</f>
        <v>500</v>
      </c>
    </row>
    <row r="367" spans="1:8" ht="12.75">
      <c r="A367" s="39"/>
      <c r="B367" s="27"/>
      <c r="C367" s="10"/>
      <c r="D367" s="19"/>
      <c r="E367" s="19"/>
      <c r="F367" s="19"/>
      <c r="G367" s="19"/>
      <c r="H367" s="19"/>
    </row>
    <row r="368" spans="1:8" ht="12.75">
      <c r="A368" s="39"/>
      <c r="B368" s="27"/>
      <c r="C368" s="10"/>
      <c r="D368" s="19"/>
      <c r="E368" s="19"/>
      <c r="F368" s="19"/>
      <c r="G368" s="19"/>
      <c r="H368" s="19"/>
    </row>
    <row r="369" spans="1:8" ht="12.75">
      <c r="A369" s="39"/>
      <c r="B369" s="27"/>
      <c r="C369" s="10"/>
      <c r="D369" s="19"/>
      <c r="E369" s="19"/>
      <c r="F369" s="19"/>
      <c r="G369" s="19"/>
      <c r="H369" s="19"/>
    </row>
    <row r="370" spans="1:8" ht="13.5" thickBot="1">
      <c r="A370" s="39"/>
      <c r="B370" s="27"/>
      <c r="C370" s="10"/>
      <c r="D370" s="19"/>
      <c r="E370" s="19"/>
      <c r="F370" s="19"/>
      <c r="G370" s="19"/>
      <c r="H370" s="19"/>
    </row>
    <row r="371" spans="2:8" ht="35.25" thickBot="1" thickTop="1">
      <c r="B371" s="160" t="s">
        <v>0</v>
      </c>
      <c r="C371" s="158"/>
      <c r="D371" s="99" t="s">
        <v>1</v>
      </c>
      <c r="E371" s="2" t="s">
        <v>2</v>
      </c>
      <c r="F371" s="2" t="s">
        <v>3</v>
      </c>
      <c r="G371" s="160" t="s">
        <v>28</v>
      </c>
      <c r="H371" s="160" t="s">
        <v>29</v>
      </c>
    </row>
    <row r="372" spans="2:8" ht="14.25" customHeight="1" thickBot="1" thickTop="1">
      <c r="B372" s="162"/>
      <c r="C372" s="159"/>
      <c r="D372" s="100"/>
      <c r="E372" s="3" t="s">
        <v>27</v>
      </c>
      <c r="F372" s="3" t="s">
        <v>7</v>
      </c>
      <c r="G372" s="161"/>
      <c r="H372" s="161"/>
    </row>
    <row r="373" spans="2:8" ht="14.25" thickBot="1" thickTop="1">
      <c r="B373" s="162"/>
      <c r="C373" s="4" t="s">
        <v>8</v>
      </c>
      <c r="D373" s="4" t="s">
        <v>9</v>
      </c>
      <c r="E373" s="4" t="s">
        <v>10</v>
      </c>
      <c r="F373" s="4" t="s">
        <v>11</v>
      </c>
      <c r="G373" s="4" t="s">
        <v>12</v>
      </c>
      <c r="H373" s="4" t="s">
        <v>13</v>
      </c>
    </row>
    <row r="374" spans="2:8" ht="14.25" thickBot="1" thickTop="1">
      <c r="B374" s="162"/>
      <c r="C374" s="4" t="s">
        <v>14</v>
      </c>
      <c r="D374" s="4" t="s">
        <v>15</v>
      </c>
      <c r="E374" s="4" t="s">
        <v>16</v>
      </c>
      <c r="F374" s="4" t="s">
        <v>17</v>
      </c>
      <c r="G374" s="4" t="s">
        <v>18</v>
      </c>
      <c r="H374" s="158" t="s">
        <v>19</v>
      </c>
    </row>
    <row r="375" spans="2:8" ht="14.25" thickBot="1" thickTop="1">
      <c r="B375" s="161"/>
      <c r="C375" s="4" t="s">
        <v>20</v>
      </c>
      <c r="D375" s="4" t="s">
        <v>21</v>
      </c>
      <c r="E375" s="4" t="s">
        <v>22</v>
      </c>
      <c r="F375" s="4" t="s">
        <v>23</v>
      </c>
      <c r="G375" s="4" t="s">
        <v>24</v>
      </c>
      <c r="H375" s="159"/>
    </row>
    <row r="376" spans="1:8" ht="13.5" thickTop="1">
      <c r="A376" s="39"/>
      <c r="B376" s="26"/>
      <c r="C376" s="30"/>
      <c r="D376" s="56"/>
      <c r="E376" s="56"/>
      <c r="F376" s="56"/>
      <c r="G376" s="57"/>
      <c r="H376" s="57"/>
    </row>
    <row r="377" spans="1:8" ht="12.75">
      <c r="A377" s="39"/>
      <c r="B377" s="47" t="s">
        <v>117</v>
      </c>
      <c r="C377" s="10"/>
      <c r="D377" s="79"/>
      <c r="E377" s="19"/>
      <c r="F377" s="19"/>
      <c r="G377" s="19"/>
      <c r="H377" s="19"/>
    </row>
    <row r="378" spans="1:8" ht="12.75">
      <c r="A378" s="39"/>
      <c r="B378" s="7"/>
      <c r="C378" s="10"/>
      <c r="D378" s="19"/>
      <c r="E378" s="19"/>
      <c r="F378" s="19"/>
      <c r="G378" s="19"/>
      <c r="H378" s="19"/>
    </row>
    <row r="379" spans="1:8" ht="24">
      <c r="A379" s="39"/>
      <c r="B379" s="27" t="s">
        <v>118</v>
      </c>
      <c r="C379" s="10"/>
      <c r="D379" s="19"/>
      <c r="E379" s="19"/>
      <c r="F379" s="19"/>
      <c r="G379" s="19"/>
      <c r="H379" s="19"/>
    </row>
    <row r="380" spans="1:8" ht="12.75">
      <c r="A380" s="39"/>
      <c r="B380" s="27" t="s">
        <v>119</v>
      </c>
      <c r="C380" s="10" t="s">
        <v>8</v>
      </c>
      <c r="D380" s="19">
        <v>0</v>
      </c>
      <c r="E380" s="19">
        <v>0</v>
      </c>
      <c r="F380" s="19">
        <v>0</v>
      </c>
      <c r="G380" s="19">
        <f>E380+F380</f>
        <v>0</v>
      </c>
      <c r="H380" s="19">
        <v>0</v>
      </c>
    </row>
    <row r="381" spans="2:8" ht="12.75">
      <c r="B381" s="18"/>
      <c r="C381" s="10"/>
      <c r="D381" s="19"/>
      <c r="E381" s="19"/>
      <c r="F381" s="19"/>
      <c r="G381" s="19"/>
      <c r="H381" s="19"/>
    </row>
    <row r="382" spans="2:8" ht="12.75">
      <c r="B382" s="18"/>
      <c r="C382" s="10" t="s">
        <v>14</v>
      </c>
      <c r="D382" s="19">
        <v>28250</v>
      </c>
      <c r="E382" s="157">
        <v>19707.32</v>
      </c>
      <c r="F382" s="42">
        <v>0</v>
      </c>
      <c r="G382" s="19">
        <f>(E382+F382)</f>
        <v>19707.32</v>
      </c>
      <c r="H382" s="19">
        <f>(D382-G382)</f>
        <v>8542.68</v>
      </c>
    </row>
    <row r="383" spans="2:8" ht="12.75">
      <c r="B383" s="18"/>
      <c r="C383" s="10"/>
      <c r="D383" s="19"/>
      <c r="E383" s="19"/>
      <c r="F383" s="19"/>
      <c r="G383" s="19"/>
      <c r="H383" s="19"/>
    </row>
    <row r="384" spans="1:8" ht="12.75">
      <c r="A384" s="39"/>
      <c r="B384" s="27"/>
      <c r="C384" s="10" t="s">
        <v>20</v>
      </c>
      <c r="D384" s="19">
        <f>(D382+D380)</f>
        <v>28250</v>
      </c>
      <c r="E384" s="19">
        <f>(E380+E382)</f>
        <v>19707.32</v>
      </c>
      <c r="F384" s="19">
        <f>F380+F382</f>
        <v>0</v>
      </c>
      <c r="G384" s="19">
        <f>G380+G382</f>
        <v>19707.32</v>
      </c>
      <c r="H384" s="19">
        <f>H380+H382</f>
        <v>8542.68</v>
      </c>
    </row>
    <row r="385" spans="1:8" ht="12.75">
      <c r="A385" s="39"/>
      <c r="B385" s="26"/>
      <c r="C385" s="30"/>
      <c r="D385" s="56"/>
      <c r="E385" s="56"/>
      <c r="F385" s="56"/>
      <c r="G385" s="57"/>
      <c r="H385" s="57"/>
    </row>
    <row r="386" spans="1:8" ht="12.75">
      <c r="A386" s="39"/>
      <c r="B386" s="26"/>
      <c r="C386" s="30"/>
      <c r="D386" s="56"/>
      <c r="E386" s="56"/>
      <c r="F386" s="56"/>
      <c r="G386" s="57"/>
      <c r="H386" s="57"/>
    </row>
    <row r="387" spans="1:8" ht="12.75">
      <c r="A387" s="39"/>
      <c r="B387" s="18" t="s">
        <v>103</v>
      </c>
      <c r="C387" s="7" t="s">
        <v>8</v>
      </c>
      <c r="D387" s="19">
        <f>D380</f>
        <v>0</v>
      </c>
      <c r="E387" s="19">
        <f>E380</f>
        <v>0</v>
      </c>
      <c r="F387" s="19">
        <f>F380</f>
        <v>0</v>
      </c>
      <c r="G387" s="19">
        <f>G380</f>
        <v>0</v>
      </c>
      <c r="H387" s="19">
        <f>H380</f>
        <v>0</v>
      </c>
    </row>
    <row r="388" spans="1:8" ht="12.75">
      <c r="A388" s="39"/>
      <c r="B388" s="27"/>
      <c r="C388" s="7"/>
      <c r="D388" s="13"/>
      <c r="E388" s="13"/>
      <c r="F388" s="19"/>
      <c r="G388" s="13"/>
      <c r="H388" s="13"/>
    </row>
    <row r="389" spans="1:8" ht="12.75">
      <c r="A389" s="39"/>
      <c r="B389" s="27"/>
      <c r="C389" s="7" t="s">
        <v>14</v>
      </c>
      <c r="D389" s="13">
        <f>D382</f>
        <v>28250</v>
      </c>
      <c r="E389" s="13">
        <f>E382</f>
        <v>19707.32</v>
      </c>
      <c r="F389" s="13">
        <f>F382</f>
        <v>0</v>
      </c>
      <c r="G389" s="13">
        <f>G382</f>
        <v>19707.32</v>
      </c>
      <c r="H389" s="13">
        <f>H382</f>
        <v>8542.68</v>
      </c>
    </row>
    <row r="390" spans="1:8" ht="12.75">
      <c r="A390" s="39"/>
      <c r="B390" s="27"/>
      <c r="C390" s="7"/>
      <c r="D390" s="13"/>
      <c r="E390" s="13"/>
      <c r="F390" s="13"/>
      <c r="G390" s="13"/>
      <c r="H390" s="13"/>
    </row>
    <row r="391" spans="2:9" ht="12.75">
      <c r="B391" s="18"/>
      <c r="C391" s="7" t="s">
        <v>20</v>
      </c>
      <c r="D391" s="19">
        <f>(D389+D387)</f>
        <v>28250</v>
      </c>
      <c r="E391" s="19">
        <f>(E387+E389)</f>
        <v>19707.32</v>
      </c>
      <c r="F391" s="13">
        <f>F387+F389</f>
        <v>0</v>
      </c>
      <c r="G391" s="13">
        <f>G387+G389</f>
        <v>19707.32</v>
      </c>
      <c r="H391" s="13">
        <f>H387+H389</f>
        <v>8542.68</v>
      </c>
      <c r="I391" s="74"/>
    </row>
    <row r="392" spans="2:8" ht="12.75">
      <c r="B392" s="29"/>
      <c r="C392" s="29"/>
      <c r="E392" s="33"/>
      <c r="F392" s="33"/>
      <c r="G392" s="74"/>
      <c r="H392" s="74"/>
    </row>
    <row r="393" spans="2:8" ht="12.75">
      <c r="B393" s="29"/>
      <c r="C393" s="29"/>
      <c r="D393" s="33"/>
      <c r="E393" s="33"/>
      <c r="F393" s="33"/>
      <c r="G393" s="74"/>
      <c r="H393" s="74"/>
    </row>
    <row r="394" spans="2:8" ht="12.75">
      <c r="B394" s="31" t="s">
        <v>120</v>
      </c>
      <c r="C394" s="7" t="s">
        <v>8</v>
      </c>
      <c r="D394" s="19">
        <f>D387</f>
        <v>0</v>
      </c>
      <c r="E394" s="19">
        <f>E387</f>
        <v>0</v>
      </c>
      <c r="F394" s="19">
        <f>F387</f>
        <v>0</v>
      </c>
      <c r="G394" s="19">
        <f>G387</f>
        <v>0</v>
      </c>
      <c r="H394" s="19">
        <f>H387</f>
        <v>0</v>
      </c>
    </row>
    <row r="395" spans="2:8" ht="12.75">
      <c r="B395" s="29"/>
      <c r="C395" s="7"/>
      <c r="D395" s="13"/>
      <c r="E395" s="13"/>
      <c r="F395" s="19"/>
      <c r="G395" s="13"/>
      <c r="H395" s="13"/>
    </row>
    <row r="396" spans="2:8" ht="12.75">
      <c r="B396" s="29"/>
      <c r="C396" s="7" t="s">
        <v>14</v>
      </c>
      <c r="D396" s="13">
        <f>D389</f>
        <v>28250</v>
      </c>
      <c r="E396" s="13">
        <f>E389</f>
        <v>19707.32</v>
      </c>
      <c r="F396" s="13">
        <f>F389</f>
        <v>0</v>
      </c>
      <c r="G396" s="13">
        <f>G389</f>
        <v>19707.32</v>
      </c>
      <c r="H396" s="13">
        <f>H389</f>
        <v>8542.68</v>
      </c>
    </row>
    <row r="397" spans="2:8" ht="12.75">
      <c r="B397" s="29"/>
      <c r="C397" s="7"/>
      <c r="D397" s="13"/>
      <c r="E397" s="13"/>
      <c r="F397" s="13"/>
      <c r="G397" s="13"/>
      <c r="H397" s="13"/>
    </row>
    <row r="398" spans="2:8" ht="12.75">
      <c r="B398" s="29"/>
      <c r="C398" s="7" t="s">
        <v>20</v>
      </c>
      <c r="D398" s="19">
        <f>(D396+D394)</f>
        <v>28250</v>
      </c>
      <c r="E398" s="19">
        <f>(E394+E396)</f>
        <v>19707.32</v>
      </c>
      <c r="F398" s="13">
        <f>F394+F396</f>
        <v>0</v>
      </c>
      <c r="G398" s="13">
        <f>G394+G396</f>
        <v>19707.32</v>
      </c>
      <c r="H398" s="13">
        <f>H394+H396</f>
        <v>8542.68</v>
      </c>
    </row>
    <row r="399" spans="2:8" ht="12.75">
      <c r="B399" s="29"/>
      <c r="C399" s="29"/>
      <c r="D399" s="33"/>
      <c r="E399" s="33"/>
      <c r="F399" s="33"/>
      <c r="G399" s="74"/>
      <c r="H399" s="74"/>
    </row>
    <row r="400" spans="2:8" ht="12.75">
      <c r="B400" s="29"/>
      <c r="C400" s="29"/>
      <c r="D400" s="33"/>
      <c r="E400" s="33"/>
      <c r="F400" s="33"/>
      <c r="G400" s="74"/>
      <c r="H400" s="74"/>
    </row>
    <row r="401" spans="2:8" ht="13.5" thickBot="1">
      <c r="B401" s="29"/>
      <c r="C401" s="29"/>
      <c r="D401" s="33"/>
      <c r="E401" s="33"/>
      <c r="F401" s="33"/>
      <c r="G401" s="74"/>
      <c r="H401" s="74"/>
    </row>
    <row r="402" spans="2:8" ht="14.25" customHeight="1" thickBot="1" thickTop="1">
      <c r="B402" s="160" t="s">
        <v>0</v>
      </c>
      <c r="C402" s="158"/>
      <c r="D402" s="99" t="s">
        <v>1</v>
      </c>
      <c r="E402" s="2" t="s">
        <v>2</v>
      </c>
      <c r="F402" s="2" t="s">
        <v>3</v>
      </c>
      <c r="G402" s="160" t="s">
        <v>28</v>
      </c>
      <c r="H402" s="160" t="s">
        <v>29</v>
      </c>
    </row>
    <row r="403" spans="2:8" ht="14.25" customHeight="1" thickBot="1" thickTop="1">
      <c r="B403" s="162"/>
      <c r="C403" s="159"/>
      <c r="D403" s="100"/>
      <c r="E403" s="3" t="s">
        <v>27</v>
      </c>
      <c r="F403" s="3" t="s">
        <v>7</v>
      </c>
      <c r="G403" s="161"/>
      <c r="H403" s="161"/>
    </row>
    <row r="404" spans="2:8" ht="14.25" thickBot="1" thickTop="1">
      <c r="B404" s="162"/>
      <c r="C404" s="4" t="s">
        <v>8</v>
      </c>
      <c r="D404" s="4" t="s">
        <v>9</v>
      </c>
      <c r="E404" s="4" t="s">
        <v>10</v>
      </c>
      <c r="F404" s="4" t="s">
        <v>11</v>
      </c>
      <c r="G404" s="4" t="s">
        <v>12</v>
      </c>
      <c r="H404" s="4" t="s">
        <v>13</v>
      </c>
    </row>
    <row r="405" spans="2:8" ht="14.25" thickBot="1" thickTop="1">
      <c r="B405" s="162"/>
      <c r="C405" s="4" t="s">
        <v>14</v>
      </c>
      <c r="D405" s="4" t="s">
        <v>15</v>
      </c>
      <c r="E405" s="4" t="s">
        <v>16</v>
      </c>
      <c r="F405" s="4" t="s">
        <v>17</v>
      </c>
      <c r="G405" s="4" t="s">
        <v>18</v>
      </c>
      <c r="H405" s="158" t="s">
        <v>19</v>
      </c>
    </row>
    <row r="406" spans="2:8" ht="14.25" thickBot="1" thickTop="1">
      <c r="B406" s="161"/>
      <c r="C406" s="4" t="s">
        <v>20</v>
      </c>
      <c r="D406" s="4" t="s">
        <v>21</v>
      </c>
      <c r="E406" s="4" t="s">
        <v>22</v>
      </c>
      <c r="F406" s="4" t="s">
        <v>23</v>
      </c>
      <c r="G406" s="4" t="s">
        <v>24</v>
      </c>
      <c r="H406" s="159"/>
    </row>
    <row r="407" spans="2:8" ht="13.5" thickTop="1">
      <c r="B407" s="25" t="s">
        <v>114</v>
      </c>
      <c r="C407" s="7" t="s">
        <v>8</v>
      </c>
      <c r="D407" s="13">
        <f>D311</f>
        <v>4353.56</v>
      </c>
      <c r="E407" s="13">
        <f>E311</f>
        <v>343.56</v>
      </c>
      <c r="F407" s="13">
        <f>F311</f>
        <v>4010</v>
      </c>
      <c r="G407" s="13">
        <f>G311</f>
        <v>4353.56</v>
      </c>
      <c r="H407" s="13">
        <f>H311</f>
        <v>0</v>
      </c>
    </row>
    <row r="408" spans="2:8" ht="12.75">
      <c r="B408" s="18"/>
      <c r="C408" s="7"/>
      <c r="D408" s="13"/>
      <c r="E408" s="13"/>
      <c r="F408" s="13"/>
      <c r="G408" s="13"/>
      <c r="H408" s="13"/>
    </row>
    <row r="409" spans="2:8" ht="12.75">
      <c r="B409" s="18"/>
      <c r="C409" s="7" t="s">
        <v>14</v>
      </c>
      <c r="D409" s="13">
        <f>D313</f>
        <v>38150</v>
      </c>
      <c r="E409" s="13">
        <f>E313</f>
        <v>24365.1</v>
      </c>
      <c r="F409" s="13">
        <f>F313</f>
        <v>4056.19</v>
      </c>
      <c r="G409" s="13">
        <f>G313</f>
        <v>28421.289999999997</v>
      </c>
      <c r="H409" s="13">
        <f>H313</f>
        <v>9728.710000000001</v>
      </c>
    </row>
    <row r="410" spans="2:10" ht="12.75">
      <c r="B410" s="18"/>
      <c r="C410" s="7"/>
      <c r="D410" s="19"/>
      <c r="E410" s="13"/>
      <c r="F410" s="19"/>
      <c r="G410" s="13"/>
      <c r="H410" s="13"/>
      <c r="I410" s="106"/>
      <c r="J410" s="106"/>
    </row>
    <row r="411" spans="1:10" ht="12.75">
      <c r="A411" s="39"/>
      <c r="B411" s="27"/>
      <c r="C411" s="10" t="s">
        <v>20</v>
      </c>
      <c r="D411" s="19">
        <f>(D409+D407)</f>
        <v>42503.56</v>
      </c>
      <c r="E411" s="19">
        <f>(E407+E409)</f>
        <v>24708.66</v>
      </c>
      <c r="F411" s="19">
        <f>F407+F409</f>
        <v>8066.1900000000005</v>
      </c>
      <c r="G411" s="19">
        <f>G407+G409</f>
        <v>32774.85</v>
      </c>
      <c r="H411" s="19">
        <f>H407+H409</f>
        <v>9728.710000000001</v>
      </c>
      <c r="I411" s="106"/>
      <c r="J411" s="106"/>
    </row>
    <row r="412" spans="1:10" ht="12.75">
      <c r="A412" s="39"/>
      <c r="B412" s="26"/>
      <c r="C412" s="30"/>
      <c r="D412" s="56"/>
      <c r="E412" s="56"/>
      <c r="F412" s="56"/>
      <c r="G412" s="107"/>
      <c r="H412" s="107"/>
      <c r="I412" s="106"/>
      <c r="J412" s="106"/>
    </row>
    <row r="413" spans="1:10" ht="12.75">
      <c r="A413" s="39"/>
      <c r="B413" s="26"/>
      <c r="C413" s="30"/>
      <c r="D413" s="56"/>
      <c r="E413" s="56"/>
      <c r="F413" s="56"/>
      <c r="G413" s="107"/>
      <c r="H413" s="107"/>
      <c r="I413" s="106"/>
      <c r="J413" s="106"/>
    </row>
    <row r="414" spans="1:10" ht="12.75">
      <c r="A414" s="39"/>
      <c r="B414" s="25" t="s">
        <v>115</v>
      </c>
      <c r="C414" s="10" t="s">
        <v>8</v>
      </c>
      <c r="D414" s="19">
        <f>D351</f>
        <v>0</v>
      </c>
      <c r="E414" s="19">
        <f>E351</f>
        <v>0</v>
      </c>
      <c r="F414" s="19">
        <f>F351</f>
        <v>0</v>
      </c>
      <c r="G414" s="19">
        <f>G351</f>
        <v>0</v>
      </c>
      <c r="H414" s="19">
        <f>H351</f>
        <v>0</v>
      </c>
      <c r="I414" s="106"/>
      <c r="J414" s="106"/>
    </row>
    <row r="415" spans="1:10" ht="12.75">
      <c r="A415" s="39"/>
      <c r="B415" s="27"/>
      <c r="C415" s="10"/>
      <c r="D415" s="19"/>
      <c r="E415" s="19"/>
      <c r="F415" s="19"/>
      <c r="G415" s="19"/>
      <c r="H415" s="19"/>
      <c r="I415" s="106"/>
      <c r="J415" s="106"/>
    </row>
    <row r="416" spans="1:10" ht="12.75">
      <c r="A416" s="39"/>
      <c r="B416" s="27"/>
      <c r="C416" s="10" t="s">
        <v>14</v>
      </c>
      <c r="D416" s="19">
        <f>D353</f>
        <v>31600</v>
      </c>
      <c r="E416" s="19">
        <f>E353</f>
        <v>27358</v>
      </c>
      <c r="F416" s="19">
        <f>F353</f>
        <v>0</v>
      </c>
      <c r="G416" s="19">
        <f>G353</f>
        <v>27358</v>
      </c>
      <c r="H416" s="19">
        <f>H353</f>
        <v>4242</v>
      </c>
      <c r="I416" s="106"/>
      <c r="J416" s="106"/>
    </row>
    <row r="417" spans="1:12" ht="12.75">
      <c r="A417" s="39"/>
      <c r="B417" s="149"/>
      <c r="C417" s="150"/>
      <c r="D417" s="97"/>
      <c r="E417" s="97"/>
      <c r="F417" s="97"/>
      <c r="G417" s="97"/>
      <c r="H417" s="97"/>
      <c r="I417" s="151"/>
      <c r="J417" s="151"/>
      <c r="K417" s="144"/>
      <c r="L417" s="144"/>
    </row>
    <row r="418" spans="1:12" ht="12.75">
      <c r="A418" s="39"/>
      <c r="B418" s="149"/>
      <c r="C418" s="150" t="s">
        <v>20</v>
      </c>
      <c r="D418" s="97">
        <f>(D416+D414)</f>
        <v>31600</v>
      </c>
      <c r="E418" s="97">
        <f>(E414+E416)</f>
        <v>27358</v>
      </c>
      <c r="F418" s="97">
        <f>F414+F416</f>
        <v>0</v>
      </c>
      <c r="G418" s="97">
        <f>G414+G416</f>
        <v>27358</v>
      </c>
      <c r="H418" s="97">
        <f>H414+H416</f>
        <v>4242</v>
      </c>
      <c r="I418" s="151"/>
      <c r="J418" s="151"/>
      <c r="K418" s="144"/>
      <c r="L418" s="144"/>
    </row>
    <row r="419" spans="1:12" ht="12.75">
      <c r="A419" s="39"/>
      <c r="B419" s="149"/>
      <c r="C419" s="150"/>
      <c r="D419" s="97"/>
      <c r="E419" s="97"/>
      <c r="F419" s="97"/>
      <c r="G419" s="97"/>
      <c r="H419" s="97"/>
      <c r="I419" s="151"/>
      <c r="J419" s="151"/>
      <c r="K419" s="144"/>
      <c r="L419" s="144"/>
    </row>
    <row r="420" spans="1:12" ht="12.75">
      <c r="A420" s="39"/>
      <c r="B420" s="146"/>
      <c r="C420" s="147"/>
      <c r="D420" s="148"/>
      <c r="E420" s="148"/>
      <c r="F420" s="148"/>
      <c r="G420" s="148"/>
      <c r="H420" s="148"/>
      <c r="I420" s="151"/>
      <c r="J420" s="151"/>
      <c r="K420" s="144"/>
      <c r="L420" s="144"/>
    </row>
    <row r="421" spans="1:12" ht="12.75">
      <c r="A421" s="39"/>
      <c r="B421" s="71"/>
      <c r="C421" s="152"/>
      <c r="D421" s="122"/>
      <c r="E421" s="122"/>
      <c r="F421" s="122"/>
      <c r="G421" s="153"/>
      <c r="H421" s="153"/>
      <c r="I421" s="151"/>
      <c r="J421" s="151"/>
      <c r="K421" s="144"/>
      <c r="L421" s="144"/>
    </row>
    <row r="422" spans="1:12" ht="12.75">
      <c r="A422" s="39"/>
      <c r="B422" s="154" t="s">
        <v>116</v>
      </c>
      <c r="C422" s="150" t="s">
        <v>8</v>
      </c>
      <c r="D422" s="97">
        <f>D362</f>
        <v>0</v>
      </c>
      <c r="E422" s="97">
        <f>E362</f>
        <v>0</v>
      </c>
      <c r="F422" s="97">
        <f>F362</f>
        <v>0</v>
      </c>
      <c r="G422" s="97">
        <f>G362</f>
        <v>0</v>
      </c>
      <c r="H422" s="97">
        <f>H362</f>
        <v>0</v>
      </c>
      <c r="I422" s="151"/>
      <c r="J422" s="151"/>
      <c r="K422" s="144"/>
      <c r="L422" s="144"/>
    </row>
    <row r="423" spans="1:12" ht="12.75">
      <c r="A423" s="39"/>
      <c r="B423" s="149"/>
      <c r="C423" s="150"/>
      <c r="D423" s="97"/>
      <c r="E423" s="97"/>
      <c r="F423" s="97"/>
      <c r="G423" s="97"/>
      <c r="H423" s="97"/>
      <c r="I423" s="151"/>
      <c r="J423" s="151"/>
      <c r="K423" s="144"/>
      <c r="L423" s="144"/>
    </row>
    <row r="424" spans="1:12" ht="12.75">
      <c r="A424" s="39"/>
      <c r="B424" s="149"/>
      <c r="C424" s="150" t="s">
        <v>14</v>
      </c>
      <c r="D424" s="97">
        <f>D364</f>
        <v>500</v>
      </c>
      <c r="E424" s="97">
        <f>E364</f>
        <v>0</v>
      </c>
      <c r="F424" s="97">
        <f>F364</f>
        <v>0</v>
      </c>
      <c r="G424" s="97">
        <f>G364</f>
        <v>0</v>
      </c>
      <c r="H424" s="97">
        <f>H364</f>
        <v>500</v>
      </c>
      <c r="I424" s="151"/>
      <c r="J424" s="151"/>
      <c r="K424" s="144"/>
      <c r="L424" s="144"/>
    </row>
    <row r="425" spans="1:12" ht="12.75">
      <c r="A425" s="39"/>
      <c r="B425" s="149"/>
      <c r="C425" s="150"/>
      <c r="D425" s="97"/>
      <c r="E425" s="97"/>
      <c r="F425" s="97"/>
      <c r="G425" s="97"/>
      <c r="H425" s="97"/>
      <c r="I425" s="151"/>
      <c r="J425" s="151"/>
      <c r="K425" s="144"/>
      <c r="L425" s="144"/>
    </row>
    <row r="426" spans="1:12" ht="12.75">
      <c r="A426" s="39"/>
      <c r="B426" s="149"/>
      <c r="C426" s="150" t="s">
        <v>20</v>
      </c>
      <c r="D426" s="97">
        <f>D422+D424</f>
        <v>500</v>
      </c>
      <c r="E426" s="97">
        <f>E422+E424</f>
        <v>0</v>
      </c>
      <c r="F426" s="97">
        <f>F422+F424</f>
        <v>0</v>
      </c>
      <c r="G426" s="97">
        <f>G422+G424</f>
        <v>0</v>
      </c>
      <c r="H426" s="97">
        <f>H422+H424</f>
        <v>500</v>
      </c>
      <c r="I426" s="151"/>
      <c r="J426" s="151"/>
      <c r="K426" s="144"/>
      <c r="L426" s="144"/>
    </row>
    <row r="427" spans="1:12" ht="12.75">
      <c r="A427" s="39"/>
      <c r="B427" s="149"/>
      <c r="C427" s="150"/>
      <c r="D427" s="97"/>
      <c r="E427" s="97"/>
      <c r="F427" s="97"/>
      <c r="G427" s="97"/>
      <c r="H427" s="97"/>
      <c r="I427" s="151"/>
      <c r="J427" s="151"/>
      <c r="K427" s="144"/>
      <c r="L427" s="144"/>
    </row>
    <row r="428" spans="1:12" ht="12.75">
      <c r="A428" s="39"/>
      <c r="B428" s="146" t="s">
        <v>42</v>
      </c>
      <c r="C428" s="147" t="s">
        <v>14</v>
      </c>
      <c r="D428" s="148">
        <f>D409+D416+D424</f>
        <v>70250</v>
      </c>
      <c r="E428" s="148">
        <f>E409+E416+E424</f>
        <v>51723.1</v>
      </c>
      <c r="F428" s="148">
        <f>F409+F416+F424</f>
        <v>4056.19</v>
      </c>
      <c r="G428" s="148">
        <f>G409+G416+G424</f>
        <v>55779.28999999999</v>
      </c>
      <c r="H428" s="148">
        <f>H409+H416+H424</f>
        <v>14470.710000000001</v>
      </c>
      <c r="I428" s="151"/>
      <c r="J428" s="151"/>
      <c r="K428" s="144"/>
      <c r="L428" s="144"/>
    </row>
    <row r="429" spans="1:12" ht="12.75">
      <c r="A429" s="39"/>
      <c r="B429" s="149"/>
      <c r="C429" s="150"/>
      <c r="D429" s="97"/>
      <c r="E429" s="97"/>
      <c r="F429" s="97"/>
      <c r="G429" s="97"/>
      <c r="H429" s="97"/>
      <c r="I429" s="151"/>
      <c r="J429" s="151"/>
      <c r="K429" s="144"/>
      <c r="L429" s="144"/>
    </row>
    <row r="430" spans="1:12" ht="12.75">
      <c r="A430" s="39"/>
      <c r="B430" s="71"/>
      <c r="C430" s="152"/>
      <c r="D430" s="122"/>
      <c r="E430" s="122"/>
      <c r="F430" s="122"/>
      <c r="G430" s="153"/>
      <c r="H430" s="153"/>
      <c r="I430" s="151"/>
      <c r="J430" s="151"/>
      <c r="K430" s="144"/>
      <c r="L430" s="144"/>
    </row>
    <row r="431" spans="1:12" ht="12.75">
      <c r="A431" s="39"/>
      <c r="B431" s="154" t="s">
        <v>121</v>
      </c>
      <c r="C431" s="150" t="s">
        <v>8</v>
      </c>
      <c r="D431" s="97">
        <f>D394</f>
        <v>0</v>
      </c>
      <c r="E431" s="97">
        <f>E394</f>
        <v>0</v>
      </c>
      <c r="F431" s="97">
        <f>F394</f>
        <v>0</v>
      </c>
      <c r="G431" s="97">
        <f>G394</f>
        <v>0</v>
      </c>
      <c r="H431" s="97">
        <f>H394</f>
        <v>0</v>
      </c>
      <c r="I431" s="151"/>
      <c r="J431" s="151"/>
      <c r="K431" s="144"/>
      <c r="L431" s="144"/>
    </row>
    <row r="432" spans="2:10" ht="12.75">
      <c r="B432" s="18"/>
      <c r="C432" s="7"/>
      <c r="D432" s="19"/>
      <c r="E432" s="19"/>
      <c r="F432" s="13"/>
      <c r="G432" s="13"/>
      <c r="H432" s="13"/>
      <c r="I432" s="106"/>
      <c r="J432" s="106"/>
    </row>
    <row r="433" spans="2:10" ht="12.75">
      <c r="B433" s="18"/>
      <c r="C433" s="7" t="s">
        <v>14</v>
      </c>
      <c r="D433" s="19">
        <f>D396</f>
        <v>28250</v>
      </c>
      <c r="E433" s="19">
        <f>E396</f>
        <v>19707.32</v>
      </c>
      <c r="F433" s="19">
        <f>F396</f>
        <v>0</v>
      </c>
      <c r="G433" s="19">
        <f>G396</f>
        <v>19707.32</v>
      </c>
      <c r="H433" s="19">
        <f>H396</f>
        <v>8542.68</v>
      </c>
      <c r="I433" s="106"/>
      <c r="J433" s="106"/>
    </row>
    <row r="434" spans="1:10" ht="12.75">
      <c r="A434" s="39"/>
      <c r="B434" s="27"/>
      <c r="C434" s="7"/>
      <c r="D434" s="13"/>
      <c r="E434" s="19"/>
      <c r="F434" s="19"/>
      <c r="G434" s="19"/>
      <c r="H434" s="13"/>
      <c r="I434" s="106"/>
      <c r="J434" s="106"/>
    </row>
    <row r="435" spans="1:10" ht="12.75">
      <c r="A435" s="39"/>
      <c r="B435" s="27"/>
      <c r="C435" s="7" t="s">
        <v>20</v>
      </c>
      <c r="D435" s="19">
        <f>(D433+D431)</f>
        <v>28250</v>
      </c>
      <c r="E435" s="19">
        <f>(E431+E433)</f>
        <v>19707.32</v>
      </c>
      <c r="F435" s="19">
        <f>F431+F433</f>
        <v>0</v>
      </c>
      <c r="G435" s="19">
        <f>G431+G433</f>
        <v>19707.32</v>
      </c>
      <c r="H435" s="13">
        <f>H431+H433</f>
        <v>8542.68</v>
      </c>
      <c r="I435" s="106"/>
      <c r="J435" s="106"/>
    </row>
    <row r="436" spans="1:10" ht="12.75">
      <c r="A436" s="39"/>
      <c r="B436" s="27"/>
      <c r="C436" s="7"/>
      <c r="D436" s="19"/>
      <c r="E436" s="19"/>
      <c r="F436" s="19"/>
      <c r="G436" s="19"/>
      <c r="H436" s="13"/>
      <c r="I436" s="106"/>
      <c r="J436" s="106"/>
    </row>
    <row r="437" spans="1:10" ht="12.75">
      <c r="A437" s="58"/>
      <c r="B437" s="21"/>
      <c r="C437" s="26"/>
      <c r="D437" s="56"/>
      <c r="E437" s="56"/>
      <c r="F437" s="56"/>
      <c r="G437" s="107"/>
      <c r="H437" s="107"/>
      <c r="I437" s="106"/>
      <c r="J437" s="106"/>
    </row>
    <row r="438" spans="1:10" ht="12.75">
      <c r="A438" s="39"/>
      <c r="B438" s="50" t="s">
        <v>63</v>
      </c>
      <c r="C438" s="7" t="s">
        <v>8</v>
      </c>
      <c r="D438" s="13">
        <f>D407+D414+D422+D431</f>
        <v>4353.56</v>
      </c>
      <c r="E438" s="13">
        <f>E407+E414+E422+E431</f>
        <v>343.56</v>
      </c>
      <c r="F438" s="13">
        <f>F407+F414+F422+F431</f>
        <v>4010</v>
      </c>
      <c r="G438" s="13">
        <f>G407+G414+G422+G431</f>
        <v>4353.56</v>
      </c>
      <c r="H438" s="13">
        <f>H407+H414+H422+H431</f>
        <v>0</v>
      </c>
      <c r="I438" s="106"/>
      <c r="J438" s="106"/>
    </row>
    <row r="439" spans="2:10" ht="12.75">
      <c r="B439" s="18"/>
      <c r="C439" s="7"/>
      <c r="D439" s="13"/>
      <c r="E439" s="13"/>
      <c r="F439" s="13"/>
      <c r="G439" s="13"/>
      <c r="H439" s="13"/>
      <c r="I439" s="106"/>
      <c r="J439" s="106"/>
    </row>
    <row r="440" spans="2:10" ht="12.75">
      <c r="B440" s="18"/>
      <c r="C440" s="7" t="s">
        <v>14</v>
      </c>
      <c r="D440" s="96">
        <f>D409+D416+D424+D433</f>
        <v>98500</v>
      </c>
      <c r="E440" s="120">
        <f>E409+E416+E424+E433</f>
        <v>71430.42</v>
      </c>
      <c r="F440" s="120">
        <f>F409+F416+F424+F433</f>
        <v>4056.19</v>
      </c>
      <c r="G440" s="13">
        <f>G409+G416+G424+G433</f>
        <v>75486.60999999999</v>
      </c>
      <c r="H440" s="13">
        <f>(D440-G440)</f>
        <v>23013.390000000014</v>
      </c>
      <c r="I440" s="108"/>
      <c r="J440" s="106"/>
    </row>
    <row r="441" spans="2:11" ht="12.75">
      <c r="B441" s="18"/>
      <c r="C441" s="7"/>
      <c r="D441" s="13"/>
      <c r="E441" s="13"/>
      <c r="F441" s="13"/>
      <c r="G441" s="13"/>
      <c r="H441" s="13"/>
      <c r="I441" s="106"/>
      <c r="J441" s="106"/>
      <c r="K441" s="74"/>
    </row>
    <row r="442" spans="2:10" ht="12.75">
      <c r="B442" s="18"/>
      <c r="C442" s="7" t="s">
        <v>20</v>
      </c>
      <c r="D442" s="19">
        <f>(D440+D438)</f>
        <v>102853.56</v>
      </c>
      <c r="E442" s="19">
        <f>(E438+E440)</f>
        <v>71773.98</v>
      </c>
      <c r="F442" s="13">
        <f>F438+F440</f>
        <v>8066.1900000000005</v>
      </c>
      <c r="G442" s="13">
        <f>G438+G440</f>
        <v>79840.16999999998</v>
      </c>
      <c r="H442" s="13">
        <f>H438+H440</f>
        <v>23013.390000000014</v>
      </c>
      <c r="I442" s="106"/>
      <c r="J442" s="106"/>
    </row>
    <row r="443" spans="2:10" ht="12.75">
      <c r="B443" s="29"/>
      <c r="C443" s="29"/>
      <c r="D443" s="106"/>
      <c r="E443" s="29"/>
      <c r="F443" s="145"/>
      <c r="G443" s="106"/>
      <c r="H443" s="106"/>
      <c r="I443" s="106"/>
      <c r="J443" s="106"/>
    </row>
    <row r="444" spans="2:10" ht="12.75">
      <c r="B444" s="29" t="s">
        <v>64</v>
      </c>
      <c r="C444" s="29"/>
      <c r="D444" s="29"/>
      <c r="E444" s="33">
        <f>F458</f>
        <v>23543.320000000007</v>
      </c>
      <c r="F444" s="29"/>
      <c r="G444" s="106"/>
      <c r="H444" s="106"/>
      <c r="I444" s="106"/>
      <c r="J444" s="106"/>
    </row>
    <row r="445" spans="2:10" ht="12.75">
      <c r="B445" s="29"/>
      <c r="C445" s="29"/>
      <c r="D445" s="29"/>
      <c r="E445" s="29"/>
      <c r="F445" s="29"/>
      <c r="G445" s="106"/>
      <c r="H445" s="106"/>
      <c r="I445" s="106"/>
      <c r="J445" s="106"/>
    </row>
    <row r="446" spans="2:10" ht="12.75">
      <c r="B446" s="94" t="s">
        <v>65</v>
      </c>
      <c r="C446" s="29" t="s">
        <v>8</v>
      </c>
      <c r="D446" s="33">
        <f>D438</f>
        <v>4353.56</v>
      </c>
      <c r="E446" s="33">
        <f>E438</f>
        <v>343.56</v>
      </c>
      <c r="F446" s="33"/>
      <c r="G446" s="108"/>
      <c r="H446" s="106"/>
      <c r="I446" s="106"/>
      <c r="J446" s="106"/>
    </row>
    <row r="447" spans="2:10" ht="12.75">
      <c r="B447" s="29"/>
      <c r="C447" s="29" t="s">
        <v>14</v>
      </c>
      <c r="D447" s="33">
        <f>D440+D444</f>
        <v>98500</v>
      </c>
      <c r="E447" s="33">
        <f>E440+E444</f>
        <v>94973.74</v>
      </c>
      <c r="F447" s="29"/>
      <c r="G447" s="106"/>
      <c r="H447" s="106"/>
      <c r="I447" s="106"/>
      <c r="J447" s="106"/>
    </row>
    <row r="448" spans="2:10" ht="12.75">
      <c r="B448" s="29"/>
      <c r="C448" s="29" t="s">
        <v>20</v>
      </c>
      <c r="D448" s="33">
        <f>D446+D447</f>
        <v>102853.56</v>
      </c>
      <c r="E448" s="33">
        <f>E446+E447</f>
        <v>95317.3</v>
      </c>
      <c r="F448" s="29"/>
      <c r="G448" s="106"/>
      <c r="H448" s="106"/>
      <c r="I448" s="106"/>
      <c r="J448" s="106"/>
    </row>
    <row r="449" spans="2:10" ht="12.75">
      <c r="B449" s="29"/>
      <c r="C449" s="29"/>
      <c r="D449" s="33"/>
      <c r="E449" s="33"/>
      <c r="F449" s="29"/>
      <c r="G449" s="106"/>
      <c r="H449" s="106"/>
      <c r="I449" s="106"/>
      <c r="J449" s="106"/>
    </row>
    <row r="450" spans="2:10" ht="12.75">
      <c r="B450" s="29"/>
      <c r="C450" s="29"/>
      <c r="D450" s="106"/>
      <c r="E450" s="29"/>
      <c r="F450" s="29"/>
      <c r="G450" s="106"/>
      <c r="H450" s="106"/>
      <c r="I450" s="106"/>
      <c r="J450" s="106"/>
    </row>
    <row r="451" spans="2:10" ht="12.75">
      <c r="B451" s="29"/>
      <c r="C451" s="29"/>
      <c r="D451" s="29"/>
      <c r="E451" s="29" t="s">
        <v>34</v>
      </c>
      <c r="F451" s="29"/>
      <c r="G451" s="106"/>
      <c r="H451" s="106"/>
      <c r="I451" s="106"/>
      <c r="J451" s="106"/>
    </row>
    <row r="452" spans="2:10" ht="12.75">
      <c r="B452" s="29"/>
      <c r="C452" s="29"/>
      <c r="D452" s="29"/>
      <c r="E452" s="29"/>
      <c r="F452" s="29"/>
      <c r="G452" s="106"/>
      <c r="H452" s="106"/>
      <c r="I452" s="106"/>
      <c r="J452" s="106"/>
    </row>
    <row r="453" spans="2:10" ht="12.75">
      <c r="B453" s="29"/>
      <c r="C453" s="29"/>
      <c r="D453" s="29"/>
      <c r="E453" s="32" t="s">
        <v>33</v>
      </c>
      <c r="F453" s="29"/>
      <c r="G453" s="106"/>
      <c r="H453" s="106"/>
      <c r="I453" s="106"/>
      <c r="J453" s="106"/>
    </row>
    <row r="454" spans="2:10" ht="12.75">
      <c r="B454" s="29"/>
      <c r="C454" s="29"/>
      <c r="D454" s="32" t="s">
        <v>32</v>
      </c>
      <c r="E454" s="32" t="s">
        <v>31</v>
      </c>
      <c r="F454" s="32" t="s">
        <v>26</v>
      </c>
      <c r="G454" s="106"/>
      <c r="H454" s="106"/>
      <c r="I454" s="106"/>
      <c r="J454" s="106"/>
    </row>
    <row r="455" spans="2:10" ht="12.75">
      <c r="B455" s="29" t="s">
        <v>30</v>
      </c>
      <c r="C455" s="29"/>
      <c r="D455" s="95" t="s">
        <v>35</v>
      </c>
      <c r="E455" s="95" t="s">
        <v>35</v>
      </c>
      <c r="F455" s="52">
        <f>E207</f>
        <v>15084.91</v>
      </c>
      <c r="G455" s="106"/>
      <c r="H455" s="106"/>
      <c r="I455" s="106"/>
      <c r="J455" s="106"/>
    </row>
    <row r="456" spans="2:10" ht="12.75">
      <c r="B456" s="29" t="s">
        <v>6</v>
      </c>
      <c r="C456" s="29"/>
      <c r="D456" s="33">
        <f>E200</f>
        <v>60525.07</v>
      </c>
      <c r="E456" s="33">
        <f>E202</f>
        <v>19707.32</v>
      </c>
      <c r="F456" s="33">
        <f>SUM(D456:E456)</f>
        <v>80232.39</v>
      </c>
      <c r="G456" s="106"/>
      <c r="H456" s="106"/>
      <c r="I456" s="108"/>
      <c r="J456" s="106"/>
    </row>
    <row r="457" spans="2:10" ht="12.75">
      <c r="B457" s="29" t="s">
        <v>27</v>
      </c>
      <c r="C457" s="29"/>
      <c r="D457" s="33">
        <f>E438</f>
        <v>343.56</v>
      </c>
      <c r="E457" s="33">
        <f>E440</f>
        <v>71430.42</v>
      </c>
      <c r="F457" s="33">
        <f>SUM(D457:E457)</f>
        <v>71773.98</v>
      </c>
      <c r="G457" s="106"/>
      <c r="H457" s="106"/>
      <c r="I457" s="106"/>
      <c r="J457" s="106"/>
    </row>
    <row r="458" spans="2:10" ht="12.75">
      <c r="B458" s="29" t="s">
        <v>36</v>
      </c>
      <c r="C458" s="29"/>
      <c r="D458" s="33"/>
      <c r="E458" s="33"/>
      <c r="F458" s="33">
        <f>F455+F456-F457</f>
        <v>23543.320000000007</v>
      </c>
      <c r="G458" s="106"/>
      <c r="H458" s="106"/>
      <c r="I458" s="106"/>
      <c r="J458" s="106"/>
    </row>
    <row r="459" spans="2:10" ht="12.75">
      <c r="B459" s="29"/>
      <c r="C459" s="29"/>
      <c r="D459" s="33"/>
      <c r="E459" s="33"/>
      <c r="F459" s="33"/>
      <c r="G459" s="106"/>
      <c r="H459" s="106"/>
      <c r="I459" s="106"/>
      <c r="J459" s="106"/>
    </row>
    <row r="460" spans="2:10" ht="12.75">
      <c r="B460" s="34" t="s">
        <v>37</v>
      </c>
      <c r="C460" s="34"/>
      <c r="D460" s="35"/>
      <c r="E460" s="35"/>
      <c r="F460" s="35">
        <f>F458</f>
        <v>23543.320000000007</v>
      </c>
      <c r="G460" s="106"/>
      <c r="H460" s="106"/>
      <c r="I460" s="106"/>
      <c r="J460" s="106"/>
    </row>
    <row r="461" spans="2:10" ht="12.75">
      <c r="B461" s="29"/>
      <c r="C461" s="29"/>
      <c r="D461" s="33"/>
      <c r="E461" s="33"/>
      <c r="F461" s="33"/>
      <c r="G461" s="106"/>
      <c r="H461" s="106"/>
      <c r="I461" s="106"/>
      <c r="J461" s="106"/>
    </row>
    <row r="462" spans="2:10" ht="12.75">
      <c r="B462" s="29"/>
      <c r="C462" s="29"/>
      <c r="D462" s="33"/>
      <c r="E462" s="33"/>
      <c r="F462" s="33"/>
      <c r="G462" s="106"/>
      <c r="H462" s="106"/>
      <c r="I462" s="106"/>
      <c r="J462" s="106"/>
    </row>
    <row r="463" spans="2:10" ht="12.75">
      <c r="B463" s="29"/>
      <c r="C463" s="29"/>
      <c r="D463" s="33"/>
      <c r="E463" s="33"/>
      <c r="F463" s="33"/>
      <c r="G463" s="106"/>
      <c r="H463" s="106"/>
      <c r="I463" s="106"/>
      <c r="J463" s="106"/>
    </row>
    <row r="464" spans="2:10" ht="12.75">
      <c r="B464" s="29" t="s">
        <v>38</v>
      </c>
      <c r="C464" s="29"/>
      <c r="D464" s="33">
        <f>F200</f>
        <v>0</v>
      </c>
      <c r="E464" s="33">
        <f>F202</f>
        <v>0.24</v>
      </c>
      <c r="F464" s="33">
        <f>SUM(D464:E464)</f>
        <v>0.24</v>
      </c>
      <c r="G464" s="106"/>
      <c r="H464" s="106"/>
      <c r="I464" s="106"/>
      <c r="J464" s="106"/>
    </row>
    <row r="465" spans="2:10" ht="12.75">
      <c r="B465" s="29" t="s">
        <v>39</v>
      </c>
      <c r="C465" s="29"/>
      <c r="D465" s="108">
        <f>F438</f>
        <v>4010</v>
      </c>
      <c r="E465" s="33">
        <f>F440</f>
        <v>4056.19</v>
      </c>
      <c r="F465" s="33">
        <f>SUM(D465:E465)</f>
        <v>8066.1900000000005</v>
      </c>
      <c r="G465" s="108"/>
      <c r="H465" s="106"/>
      <c r="I465" s="106"/>
      <c r="J465" s="106"/>
    </row>
    <row r="466" spans="2:10" ht="12.75">
      <c r="B466" s="29"/>
      <c r="C466" s="29"/>
      <c r="D466" s="33"/>
      <c r="E466" s="33"/>
      <c r="F466" s="33"/>
      <c r="G466" s="106"/>
      <c r="H466" s="106"/>
      <c r="I466" s="106"/>
      <c r="J466" s="106"/>
    </row>
    <row r="467" spans="2:10" ht="12.75">
      <c r="B467" s="34" t="s">
        <v>37</v>
      </c>
      <c r="C467" s="34"/>
      <c r="D467" s="35"/>
      <c r="E467" s="35"/>
      <c r="F467" s="35">
        <f>F464-F465</f>
        <v>-8065.950000000001</v>
      </c>
      <c r="G467" s="106"/>
      <c r="H467" s="106"/>
      <c r="I467" s="106"/>
      <c r="J467" s="106"/>
    </row>
    <row r="468" spans="2:10" ht="12.75">
      <c r="B468" s="29"/>
      <c r="C468" s="29"/>
      <c r="D468" s="29"/>
      <c r="E468" s="29"/>
      <c r="F468" s="29"/>
      <c r="G468" s="106"/>
      <c r="H468" s="106"/>
      <c r="I468" s="106"/>
      <c r="J468" s="106"/>
    </row>
    <row r="469" spans="2:10" ht="12.75">
      <c r="B469" s="29"/>
      <c r="C469" s="29"/>
      <c r="D469" s="31" t="s">
        <v>40</v>
      </c>
      <c r="E469" s="31"/>
      <c r="F469" s="36">
        <f>F460+F467</f>
        <v>15477.370000000006</v>
      </c>
      <c r="G469" s="106"/>
      <c r="H469" s="106"/>
      <c r="I469" s="106"/>
      <c r="J469" s="106"/>
    </row>
    <row r="471" ht="12.75">
      <c r="B471" s="125" t="s">
        <v>70</v>
      </c>
    </row>
    <row r="472" spans="2:6" ht="12.75">
      <c r="B472" s="124" t="s">
        <v>68</v>
      </c>
      <c r="F472">
        <v>0</v>
      </c>
    </row>
    <row r="473" spans="2:6" ht="12.75">
      <c r="B473" s="124" t="s">
        <v>69</v>
      </c>
      <c r="F473">
        <v>0</v>
      </c>
    </row>
    <row r="474" spans="2:6" ht="12.75">
      <c r="B474" s="124" t="s">
        <v>123</v>
      </c>
      <c r="F474" s="126">
        <f>F469-F472-F473</f>
        <v>15477.370000000006</v>
      </c>
    </row>
    <row r="477" ht="12.75">
      <c r="B477" s="144"/>
    </row>
  </sheetData>
  <sheetProtection/>
  <mergeCells count="86">
    <mergeCell ref="H175:H176"/>
    <mergeCell ref="H254:H255"/>
    <mergeCell ref="H304:H305"/>
    <mergeCell ref="H281:H282"/>
    <mergeCell ref="B3:H3"/>
    <mergeCell ref="G213:G214"/>
    <mergeCell ref="H213:H214"/>
    <mergeCell ref="B212:H212"/>
    <mergeCell ref="B193:B197"/>
    <mergeCell ref="B129:B133"/>
    <mergeCell ref="G157:G158"/>
    <mergeCell ref="H129:H130"/>
    <mergeCell ref="H85:H86"/>
    <mergeCell ref="H157:H158"/>
    <mergeCell ref="H160:H161"/>
    <mergeCell ref="G172:G173"/>
    <mergeCell ref="H172:H173"/>
    <mergeCell ref="C4:C5"/>
    <mergeCell ref="H132:H133"/>
    <mergeCell ref="H63:H64"/>
    <mergeCell ref="H60:H61"/>
    <mergeCell ref="G129:G130"/>
    <mergeCell ref="H4:H5"/>
    <mergeCell ref="H37:H38"/>
    <mergeCell ref="D4:D5"/>
    <mergeCell ref="G4:G5"/>
    <mergeCell ref="H40:H41"/>
    <mergeCell ref="H7:H8"/>
    <mergeCell ref="B85:B89"/>
    <mergeCell ref="D37:D38"/>
    <mergeCell ref="B60:B64"/>
    <mergeCell ref="C37:C38"/>
    <mergeCell ref="D60:D61"/>
    <mergeCell ref="H88:H89"/>
    <mergeCell ref="B4:B8"/>
    <mergeCell ref="B9:B13"/>
    <mergeCell ref="B37:B41"/>
    <mergeCell ref="C60:C61"/>
    <mergeCell ref="B402:B406"/>
    <mergeCell ref="C402:C403"/>
    <mergeCell ref="G37:G38"/>
    <mergeCell ref="C85:C86"/>
    <mergeCell ref="G85:G86"/>
    <mergeCell ref="D214:D215"/>
    <mergeCell ref="B190:B192"/>
    <mergeCell ref="B122:B126"/>
    <mergeCell ref="B214:B217"/>
    <mergeCell ref="D85:D86"/>
    <mergeCell ref="B278:B282"/>
    <mergeCell ref="B18:B20"/>
    <mergeCell ref="G60:G61"/>
    <mergeCell ref="G304:G305"/>
    <mergeCell ref="G278:G279"/>
    <mergeCell ref="B157:B161"/>
    <mergeCell ref="C157:C158"/>
    <mergeCell ref="B304:B308"/>
    <mergeCell ref="C129:C130"/>
    <mergeCell ref="B172:B176"/>
    <mergeCell ref="D129:D130"/>
    <mergeCell ref="B115:B119"/>
    <mergeCell ref="D157:D158"/>
    <mergeCell ref="C304:C305"/>
    <mergeCell ref="C331:C332"/>
    <mergeCell ref="C172:C173"/>
    <mergeCell ref="D172:D173"/>
    <mergeCell ref="B254:B258"/>
    <mergeCell ref="C254:C255"/>
    <mergeCell ref="B371:B375"/>
    <mergeCell ref="C371:C372"/>
    <mergeCell ref="B186:B188"/>
    <mergeCell ref="C278:C279"/>
    <mergeCell ref="B331:B335"/>
    <mergeCell ref="H402:H403"/>
    <mergeCell ref="G254:G255"/>
    <mergeCell ref="H278:H279"/>
    <mergeCell ref="H216:H217"/>
    <mergeCell ref="H257:H258"/>
    <mergeCell ref="H405:H406"/>
    <mergeCell ref="H307:H308"/>
    <mergeCell ref="H334:H335"/>
    <mergeCell ref="G331:G332"/>
    <mergeCell ref="H331:H332"/>
    <mergeCell ref="H371:H372"/>
    <mergeCell ref="H374:H375"/>
    <mergeCell ref="G371:G372"/>
    <mergeCell ref="G402:G403"/>
  </mergeCells>
  <printOptions horizontalCentered="1" verticalCentered="1"/>
  <pageMargins left="0.07874015748031496" right="0.03937007874015748" top="0.2362204724409449" bottom="0.2755905511811024" header="0.15748031496062992" footer="0.1968503937007874"/>
  <pageSetup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7"/>
  <sheetViews>
    <sheetView zoomScalePageLayoutView="0" workbookViewId="0" topLeftCell="A1">
      <selection activeCell="C1" sqref="C1:H1"/>
    </sheetView>
  </sheetViews>
  <sheetFormatPr defaultColWidth="9.140625" defaultRowHeight="12.75"/>
  <cols>
    <col min="1" max="1" width="1.57421875" style="0" customWidth="1"/>
    <col min="2" max="2" width="34.00390625" style="0" customWidth="1"/>
    <col min="3" max="3" width="13.140625" style="0" customWidth="1"/>
    <col min="4" max="4" width="12.8515625" style="0" customWidth="1"/>
    <col min="5" max="5" width="13.00390625" style="0" customWidth="1"/>
    <col min="6" max="6" width="19.28125" style="0" customWidth="1"/>
    <col min="7" max="7" width="17.00390625" style="0" customWidth="1"/>
    <col min="8" max="8" width="20.421875" style="0" customWidth="1"/>
    <col min="10" max="10" width="10.140625" style="0" bestFit="1" customWidth="1"/>
  </cols>
  <sheetData>
    <row r="1" spans="2:8" ht="37.5" customHeight="1">
      <c r="B1" s="179"/>
      <c r="C1" s="179" t="s">
        <v>31</v>
      </c>
      <c r="D1" s="179"/>
      <c r="E1" s="179"/>
      <c r="F1" s="179"/>
      <c r="G1" s="179"/>
      <c r="H1" s="179"/>
    </row>
    <row r="2" spans="2:8" ht="33.75" customHeight="1">
      <c r="B2" s="179"/>
      <c r="C2" s="59" t="s">
        <v>43</v>
      </c>
      <c r="D2" s="59" t="s">
        <v>44</v>
      </c>
      <c r="E2" s="60" t="s">
        <v>45</v>
      </c>
      <c r="F2" s="59" t="s">
        <v>46</v>
      </c>
      <c r="G2" s="59" t="s">
        <v>47</v>
      </c>
      <c r="H2" s="61" t="s">
        <v>48</v>
      </c>
    </row>
    <row r="3" spans="1:8" ht="12.75">
      <c r="A3" s="39"/>
      <c r="B3" s="62" t="s">
        <v>49</v>
      </c>
      <c r="C3" s="70"/>
      <c r="D3" s="70"/>
      <c r="E3" s="70"/>
      <c r="F3" s="70"/>
      <c r="G3" s="70"/>
      <c r="H3" s="70"/>
    </row>
    <row r="4" spans="1:8" ht="12.75">
      <c r="A4" s="39"/>
      <c r="B4" s="39"/>
      <c r="C4" s="1"/>
      <c r="D4" s="1"/>
      <c r="E4" s="1"/>
      <c r="F4" s="1"/>
      <c r="G4" s="1"/>
      <c r="H4" s="1"/>
    </row>
    <row r="5" spans="1:8" ht="12.75">
      <c r="A5" s="39"/>
      <c r="B5" s="63" t="s">
        <v>58</v>
      </c>
      <c r="C5" s="13">
        <v>71750</v>
      </c>
      <c r="D5" s="13">
        <f>Rendiconto!D178+Rendiconto!D183</f>
        <v>250</v>
      </c>
      <c r="E5" s="57">
        <f>C5*100/D5</f>
        <v>28700</v>
      </c>
      <c r="F5" s="19">
        <f>Rendiconto!G189</f>
        <v>0.24</v>
      </c>
      <c r="G5" s="19">
        <f>Rendiconto!E189</f>
        <v>0</v>
      </c>
      <c r="H5" s="57">
        <f>G5*100/F5</f>
        <v>0</v>
      </c>
    </row>
    <row r="6" spans="1:8" ht="12.75">
      <c r="A6" s="39"/>
      <c r="B6" s="39"/>
      <c r="C6" s="13"/>
      <c r="D6" s="13"/>
      <c r="E6" s="57"/>
      <c r="F6" s="19"/>
      <c r="G6" s="19"/>
      <c r="H6" s="57"/>
    </row>
    <row r="7" spans="1:8" ht="12.75">
      <c r="A7" s="39"/>
      <c r="B7" s="63" t="s">
        <v>50</v>
      </c>
      <c r="C7" s="13">
        <v>0</v>
      </c>
      <c r="D7" s="13">
        <f>Rendiconto!D205</f>
        <v>70000</v>
      </c>
      <c r="E7" s="57">
        <f>C7*100/D7</f>
        <v>0</v>
      </c>
      <c r="F7" s="19">
        <v>0</v>
      </c>
      <c r="G7" s="19">
        <v>0</v>
      </c>
      <c r="H7" s="57"/>
    </row>
    <row r="8" spans="1:8" ht="12.75">
      <c r="A8" s="39"/>
      <c r="B8" s="39"/>
      <c r="C8" s="13"/>
      <c r="D8" s="13"/>
      <c r="E8" s="57"/>
      <c r="F8" s="19"/>
      <c r="G8" s="19"/>
      <c r="H8" s="57"/>
    </row>
    <row r="9" spans="1:8" ht="12.75">
      <c r="A9" s="39"/>
      <c r="B9" s="39"/>
      <c r="C9" s="13"/>
      <c r="D9" s="13"/>
      <c r="E9" s="57"/>
      <c r="F9" s="19"/>
      <c r="G9" s="19"/>
      <c r="H9" s="57"/>
    </row>
    <row r="10" spans="1:10" ht="13.5" thickBot="1">
      <c r="A10" s="39"/>
      <c r="B10" s="64" t="s">
        <v>51</v>
      </c>
      <c r="C10" s="15">
        <v>71750</v>
      </c>
      <c r="D10" s="15">
        <f>Rendiconto!D428</f>
        <v>70250</v>
      </c>
      <c r="E10" s="69">
        <f>D10*100/C10</f>
        <v>97.90940766550523</v>
      </c>
      <c r="F10" s="14">
        <f>Rendiconto!G428</f>
        <v>55779.28999999999</v>
      </c>
      <c r="G10" s="14">
        <f>Rendiconto!E428</f>
        <v>51723.1</v>
      </c>
      <c r="H10" s="69">
        <f>G10*100/F10</f>
        <v>92.72814336647168</v>
      </c>
      <c r="J10" s="144"/>
    </row>
    <row r="11" spans="1:8" ht="12.75">
      <c r="A11" s="39"/>
      <c r="B11" s="39"/>
      <c r="C11" s="109"/>
      <c r="D11" s="109"/>
      <c r="E11" s="57"/>
      <c r="F11" s="57"/>
      <c r="G11" s="57"/>
      <c r="H11" s="57"/>
    </row>
    <row r="12" spans="1:8" ht="12.75">
      <c r="A12" s="39"/>
      <c r="B12" s="63" t="s">
        <v>52</v>
      </c>
      <c r="C12" s="57">
        <f>C5+C7-C10</f>
        <v>0</v>
      </c>
      <c r="D12" s="57">
        <f>D5+D7-D10</f>
        <v>0</v>
      </c>
      <c r="E12" s="57"/>
      <c r="F12" s="57">
        <f>F5+F7-F10</f>
        <v>-55779.049999999996</v>
      </c>
      <c r="G12" s="57">
        <f>G5+G7-G10</f>
        <v>-51723.1</v>
      </c>
      <c r="H12" s="57"/>
    </row>
    <row r="13" spans="1:8" ht="12.75">
      <c r="A13" s="39"/>
      <c r="B13" s="39"/>
      <c r="C13" s="57"/>
      <c r="D13" s="57"/>
      <c r="E13" s="57"/>
      <c r="F13" s="57"/>
      <c r="G13" s="57"/>
      <c r="H13" s="57"/>
    </row>
    <row r="14" spans="1:8" ht="12.75">
      <c r="A14" s="39"/>
      <c r="B14" s="39"/>
      <c r="C14" s="57"/>
      <c r="D14" s="57"/>
      <c r="E14" s="57"/>
      <c r="F14" s="57"/>
      <c r="G14" s="57"/>
      <c r="H14" s="57"/>
    </row>
    <row r="15" spans="1:8" ht="13.5" thickBot="1">
      <c r="A15" s="39"/>
      <c r="B15" s="65" t="s">
        <v>53</v>
      </c>
      <c r="C15" s="69">
        <v>0</v>
      </c>
      <c r="D15" s="69">
        <v>0</v>
      </c>
      <c r="E15" s="69"/>
      <c r="F15" s="69">
        <v>0</v>
      </c>
      <c r="G15" s="69">
        <v>0</v>
      </c>
      <c r="H15" s="69"/>
    </row>
    <row r="16" spans="1:8" ht="12.75">
      <c r="A16" s="39"/>
      <c r="B16" s="39"/>
      <c r="C16" s="57"/>
      <c r="D16" s="57"/>
      <c r="E16" s="57"/>
      <c r="F16" s="57"/>
      <c r="G16" s="57"/>
      <c r="H16" s="57"/>
    </row>
    <row r="17" spans="1:8" ht="12.75">
      <c r="A17" s="39"/>
      <c r="B17" s="63" t="s">
        <v>52</v>
      </c>
      <c r="C17" s="57">
        <f>C12-C15</f>
        <v>0</v>
      </c>
      <c r="D17" s="57">
        <f>D12-D15</f>
        <v>0</v>
      </c>
      <c r="E17" s="57"/>
      <c r="F17" s="57">
        <f>F12-F15</f>
        <v>-55779.049999999996</v>
      </c>
      <c r="G17" s="57">
        <f>G12-G15</f>
        <v>-51723.1</v>
      </c>
      <c r="H17" s="57"/>
    </row>
    <row r="18" spans="1:8" ht="12.75">
      <c r="A18" s="39"/>
      <c r="B18" s="39"/>
      <c r="C18" s="57"/>
      <c r="D18" s="57"/>
      <c r="E18" s="57"/>
      <c r="F18" s="57"/>
      <c r="G18" s="57"/>
      <c r="H18" s="57"/>
    </row>
    <row r="19" spans="1:8" ht="12.75">
      <c r="A19" s="39"/>
      <c r="B19" s="39"/>
      <c r="C19" s="57"/>
      <c r="D19" s="57"/>
      <c r="E19" s="57"/>
      <c r="F19" s="57"/>
      <c r="G19" s="57"/>
      <c r="H19" s="57"/>
    </row>
    <row r="20" spans="1:8" ht="12.75">
      <c r="A20" s="39"/>
      <c r="B20" s="39"/>
      <c r="C20" s="57"/>
      <c r="D20" s="57"/>
      <c r="E20" s="57"/>
      <c r="F20" s="57"/>
      <c r="G20" s="57"/>
      <c r="H20" s="57"/>
    </row>
    <row r="21" spans="1:8" ht="12.75">
      <c r="A21" s="39"/>
      <c r="B21" s="39"/>
      <c r="C21" s="57"/>
      <c r="D21" s="57"/>
      <c r="E21" s="57"/>
      <c r="F21" s="57"/>
      <c r="G21" s="57"/>
      <c r="H21" s="57"/>
    </row>
    <row r="22" spans="1:8" ht="12.75">
      <c r="A22" s="39"/>
      <c r="B22" s="39"/>
      <c r="C22" s="57"/>
      <c r="D22" s="57"/>
      <c r="E22" s="57"/>
      <c r="F22" s="57"/>
      <c r="G22" s="57"/>
      <c r="H22" s="57"/>
    </row>
    <row r="23" spans="1:8" ht="12.75">
      <c r="A23" s="39"/>
      <c r="B23" s="66" t="s">
        <v>54</v>
      </c>
      <c r="C23" s="57"/>
      <c r="D23" s="57"/>
      <c r="E23" s="57"/>
      <c r="F23" s="57"/>
      <c r="G23" s="57"/>
      <c r="H23" s="57"/>
    </row>
    <row r="24" spans="1:8" ht="12.75">
      <c r="A24" s="39"/>
      <c r="B24" s="39"/>
      <c r="C24" s="57"/>
      <c r="D24" s="57"/>
      <c r="E24" s="57"/>
      <c r="F24" s="57"/>
      <c r="G24" s="57"/>
      <c r="H24" s="57"/>
    </row>
    <row r="25" spans="1:10" ht="12.75">
      <c r="A25" s="39"/>
      <c r="B25" s="63" t="s">
        <v>59</v>
      </c>
      <c r="C25" s="19">
        <v>71750</v>
      </c>
      <c r="D25" s="19">
        <f>Rendiconto!D189</f>
        <v>250</v>
      </c>
      <c r="E25" s="57">
        <f>C25*100/D25</f>
        <v>28700</v>
      </c>
      <c r="F25" s="19">
        <f>Rendiconto!G189</f>
        <v>0.24</v>
      </c>
      <c r="G25" s="19">
        <f>Rendiconto!E189</f>
        <v>0</v>
      </c>
      <c r="H25" s="57">
        <f>G25*100/F25</f>
        <v>0</v>
      </c>
      <c r="J25" s="74"/>
    </row>
    <row r="26" spans="1:8" ht="12.75">
      <c r="A26" s="39"/>
      <c r="B26" s="39"/>
      <c r="C26" s="57"/>
      <c r="D26" s="57"/>
      <c r="E26" s="57"/>
      <c r="F26" s="57"/>
      <c r="G26" s="57"/>
      <c r="H26" s="57"/>
    </row>
    <row r="27" spans="1:10" ht="13.5" thickBot="1">
      <c r="A27" s="39"/>
      <c r="B27" s="64" t="s">
        <v>55</v>
      </c>
      <c r="C27" s="14">
        <v>71750</v>
      </c>
      <c r="D27" s="14">
        <f>Rendiconto!D428</f>
        <v>70250</v>
      </c>
      <c r="E27" s="69">
        <f>D27*100/C27</f>
        <v>97.90940766550523</v>
      </c>
      <c r="F27" s="14">
        <f>Rendiconto!G428</f>
        <v>55779.28999999999</v>
      </c>
      <c r="G27" s="14">
        <f>Rendiconto!E428</f>
        <v>51723.1</v>
      </c>
      <c r="H27" s="69">
        <f>G27*100/F27</f>
        <v>92.72814336647168</v>
      </c>
      <c r="J27" s="74"/>
    </row>
    <row r="28" spans="1:8" ht="12.75">
      <c r="A28" s="39"/>
      <c r="B28" s="39"/>
      <c r="C28" s="57"/>
      <c r="D28" s="57"/>
      <c r="E28" s="57"/>
      <c r="F28" s="57"/>
      <c r="G28" s="57"/>
      <c r="H28" s="57"/>
    </row>
    <row r="29" spans="1:8" ht="27" thickBot="1">
      <c r="A29" s="39"/>
      <c r="B29" s="68" t="s">
        <v>56</v>
      </c>
      <c r="C29" s="69">
        <f>C25-C27</f>
        <v>0</v>
      </c>
      <c r="D29" s="110">
        <f>D25-D27</f>
        <v>-70000</v>
      </c>
      <c r="E29" s="69"/>
      <c r="F29" s="69">
        <f>F25-F27</f>
        <v>-55779.049999999996</v>
      </c>
      <c r="G29" s="69">
        <f>G25-G27</f>
        <v>-51723.1</v>
      </c>
      <c r="H29" s="69"/>
    </row>
    <row r="477" ht="12.75">
      <c r="B477" s="144"/>
    </row>
  </sheetData>
  <sheetProtection/>
  <mergeCells count="2">
    <mergeCell ref="C1:H1"/>
    <mergeCell ref="B1:B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17.00390625" style="0" customWidth="1"/>
    <col min="4" max="4" width="17.8515625" style="0" customWidth="1"/>
    <col min="5" max="5" width="23.140625" style="0" customWidth="1"/>
  </cols>
  <sheetData>
    <row r="1" spans="1:6" ht="12.75">
      <c r="A1" s="127"/>
      <c r="B1" s="127"/>
      <c r="C1" s="127"/>
      <c r="D1" s="127" t="s">
        <v>124</v>
      </c>
      <c r="E1" s="127"/>
      <c r="F1" s="128"/>
    </row>
    <row r="2" spans="1:6" ht="12.75">
      <c r="A2" s="129"/>
      <c r="B2" s="127"/>
      <c r="C2" s="129" t="s">
        <v>32</v>
      </c>
      <c r="D2" s="129" t="s">
        <v>31</v>
      </c>
      <c r="E2" s="189" t="s">
        <v>26</v>
      </c>
      <c r="F2" s="182"/>
    </row>
    <row r="3" spans="1:6" ht="12.75">
      <c r="A3" s="127" t="s">
        <v>30</v>
      </c>
      <c r="B3" s="127"/>
      <c r="C3" s="130" t="s">
        <v>35</v>
      </c>
      <c r="D3" s="130" t="s">
        <v>35</v>
      </c>
      <c r="E3" s="190">
        <f>Rendiconto!F455</f>
        <v>15084.91</v>
      </c>
      <c r="F3" s="182"/>
    </row>
    <row r="4" spans="1:6" ht="12.75">
      <c r="A4" s="127" t="s">
        <v>6</v>
      </c>
      <c r="B4" s="127"/>
      <c r="C4" s="131">
        <f>Rendiconto!D456</f>
        <v>60525.07</v>
      </c>
      <c r="D4" s="131">
        <f>Rendiconto!E456</f>
        <v>19707.32</v>
      </c>
      <c r="E4" s="185">
        <f>SUM(C4:D4)</f>
        <v>80232.39</v>
      </c>
      <c r="F4" s="182"/>
    </row>
    <row r="5" spans="1:6" ht="12.75">
      <c r="A5" s="127" t="s">
        <v>27</v>
      </c>
      <c r="B5" s="127"/>
      <c r="C5" s="131">
        <f>Rendiconto!D457</f>
        <v>343.56</v>
      </c>
      <c r="D5" s="131">
        <f>Rendiconto!E457</f>
        <v>71430.42</v>
      </c>
      <c r="E5" s="185">
        <f>SUM(C5:D5)</f>
        <v>71773.98</v>
      </c>
      <c r="F5" s="182"/>
    </row>
    <row r="6" spans="1:6" ht="12.75">
      <c r="A6" s="127" t="s">
        <v>36</v>
      </c>
      <c r="B6" s="127"/>
      <c r="C6" s="131"/>
      <c r="D6" s="131"/>
      <c r="E6" s="185">
        <f>E3+E4-E5</f>
        <v>23543.320000000007</v>
      </c>
      <c r="F6" s="182"/>
    </row>
    <row r="7" spans="1:6" ht="6.75" customHeight="1">
      <c r="A7" s="127"/>
      <c r="B7" s="127"/>
      <c r="C7" s="131"/>
      <c r="D7" s="131"/>
      <c r="E7" s="185"/>
      <c r="F7" s="182"/>
    </row>
    <row r="8" spans="1:6" ht="12.75">
      <c r="A8" s="132" t="s">
        <v>37</v>
      </c>
      <c r="B8" s="132"/>
      <c r="C8" s="133"/>
      <c r="D8" s="133"/>
      <c r="E8" s="184">
        <f>E6</f>
        <v>23543.320000000007</v>
      </c>
      <c r="F8" s="182"/>
    </row>
    <row r="9" spans="1:6" ht="7.5" customHeight="1">
      <c r="A9" s="127"/>
      <c r="B9" s="127"/>
      <c r="C9" s="131"/>
      <c r="D9" s="131"/>
      <c r="E9" s="185"/>
      <c r="F9" s="182"/>
    </row>
    <row r="10" spans="1:6" ht="12.75">
      <c r="A10" s="127" t="s">
        <v>38</v>
      </c>
      <c r="B10" s="127"/>
      <c r="C10" s="131">
        <f>Rendiconto!D464</f>
        <v>0</v>
      </c>
      <c r="D10" s="131">
        <f>Rendiconto!E464</f>
        <v>0.24</v>
      </c>
      <c r="E10" s="185">
        <f>SUM(C10:D10)</f>
        <v>0.24</v>
      </c>
      <c r="F10" s="182"/>
    </row>
    <row r="11" spans="1:6" ht="12.75">
      <c r="A11" s="127" t="s">
        <v>39</v>
      </c>
      <c r="B11" s="127"/>
      <c r="C11" s="134">
        <f>Rendiconto!D465</f>
        <v>4010</v>
      </c>
      <c r="D11" s="131">
        <f>Rendiconto!E465</f>
        <v>4056.19</v>
      </c>
      <c r="E11" s="185">
        <f>SUM(C11:D11)</f>
        <v>8066.1900000000005</v>
      </c>
      <c r="F11" s="182"/>
    </row>
    <row r="12" spans="1:6" ht="8.25" customHeight="1">
      <c r="A12" s="183"/>
      <c r="B12" s="181"/>
      <c r="C12" s="181"/>
      <c r="D12" s="181"/>
      <c r="E12" s="181"/>
      <c r="F12" s="182"/>
    </row>
    <row r="13" spans="1:6" ht="12.75">
      <c r="A13" s="132" t="s">
        <v>37</v>
      </c>
      <c r="B13" s="132"/>
      <c r="C13" s="133"/>
      <c r="D13" s="133"/>
      <c r="E13" s="184">
        <f>E10-E11</f>
        <v>-8065.950000000001</v>
      </c>
      <c r="F13" s="182"/>
    </row>
    <row r="14" spans="1:6" ht="12.75">
      <c r="A14" s="127"/>
      <c r="B14" s="127"/>
      <c r="C14" s="135" t="s">
        <v>40</v>
      </c>
      <c r="D14" s="135"/>
      <c r="E14" s="186">
        <f>E8+E13</f>
        <v>15477.370000000006</v>
      </c>
      <c r="F14" s="182"/>
    </row>
    <row r="15" spans="1:6" ht="8.25" customHeight="1">
      <c r="A15" s="180"/>
      <c r="B15" s="181"/>
      <c r="C15" s="181"/>
      <c r="D15" s="181"/>
      <c r="E15" s="181"/>
      <c r="F15" s="182"/>
    </row>
    <row r="16" spans="1:6" ht="12.75">
      <c r="A16" s="187" t="s">
        <v>70</v>
      </c>
      <c r="B16" s="188"/>
      <c r="C16" s="188"/>
      <c r="D16" s="188"/>
      <c r="E16" s="188"/>
      <c r="F16" s="188"/>
    </row>
    <row r="17" spans="1:6" ht="12.75">
      <c r="A17" s="128" t="s">
        <v>68</v>
      </c>
      <c r="B17" s="128"/>
      <c r="C17" s="128"/>
      <c r="D17" s="128"/>
      <c r="E17" s="128"/>
      <c r="F17" s="128">
        <v>0</v>
      </c>
    </row>
    <row r="18" spans="1:6" ht="12.75">
      <c r="A18" s="128" t="s">
        <v>69</v>
      </c>
      <c r="B18" s="128"/>
      <c r="C18" s="128"/>
      <c r="D18" s="128"/>
      <c r="E18" s="128"/>
      <c r="F18" s="128">
        <v>0</v>
      </c>
    </row>
    <row r="19" spans="1:6" ht="12.75">
      <c r="A19" s="137" t="s">
        <v>125</v>
      </c>
      <c r="B19" s="137"/>
      <c r="C19" s="137"/>
      <c r="D19" s="137"/>
      <c r="E19" s="136"/>
      <c r="F19" s="136">
        <f>E14-F17-F18</f>
        <v>15477.370000000006</v>
      </c>
    </row>
    <row r="20" spans="1:6" ht="8.25" customHeight="1">
      <c r="A20" s="128"/>
      <c r="B20" s="128"/>
      <c r="C20" s="128"/>
      <c r="D20" s="128"/>
      <c r="E20" s="128"/>
      <c r="F20" s="128"/>
    </row>
    <row r="21" spans="1:6" ht="12.75">
      <c r="A21" s="187" t="s">
        <v>126</v>
      </c>
      <c r="B21" s="188"/>
      <c r="C21" s="188"/>
      <c r="D21" s="188"/>
      <c r="E21" s="188"/>
      <c r="F21" s="188"/>
    </row>
    <row r="22" spans="1:6" ht="12.75">
      <c r="A22" s="137" t="s">
        <v>71</v>
      </c>
      <c r="B22" s="128"/>
      <c r="C22" s="128"/>
      <c r="D22" s="128"/>
      <c r="E22" s="128"/>
      <c r="F22" s="128"/>
    </row>
    <row r="23" spans="1:6" ht="12.75">
      <c r="A23" s="128" t="s">
        <v>127</v>
      </c>
      <c r="B23" s="128"/>
      <c r="C23" s="128"/>
      <c r="D23" s="128"/>
      <c r="E23" s="128"/>
      <c r="F23" s="128">
        <v>0</v>
      </c>
    </row>
    <row r="24" spans="1:6" ht="12.75">
      <c r="A24" s="128" t="s">
        <v>128</v>
      </c>
      <c r="B24" s="128"/>
      <c r="C24" s="128"/>
      <c r="D24" s="128"/>
      <c r="E24" s="128"/>
      <c r="F24" s="128"/>
    </row>
    <row r="25" spans="1:6" ht="12.75">
      <c r="A25" s="128" t="s">
        <v>129</v>
      </c>
      <c r="B25" s="128"/>
      <c r="C25" s="128"/>
      <c r="D25" s="128"/>
      <c r="E25" s="128"/>
      <c r="F25" s="128">
        <v>0</v>
      </c>
    </row>
    <row r="26" spans="1:6" ht="12.75">
      <c r="A26" s="128" t="s">
        <v>72</v>
      </c>
      <c r="B26" s="128"/>
      <c r="C26" s="128"/>
      <c r="D26" s="128"/>
      <c r="E26" s="128"/>
      <c r="F26" s="128">
        <v>0</v>
      </c>
    </row>
    <row r="27" spans="1:6" ht="12.75">
      <c r="A27" s="137" t="s">
        <v>73</v>
      </c>
      <c r="B27" s="137"/>
      <c r="C27" s="137"/>
      <c r="D27" s="137"/>
      <c r="E27" s="137"/>
      <c r="F27" s="137">
        <f>F23+F25+F26</f>
        <v>0</v>
      </c>
    </row>
    <row r="28" spans="1:6" ht="6.75" customHeight="1">
      <c r="A28" s="128"/>
      <c r="B28" s="128"/>
      <c r="C28" s="128"/>
      <c r="D28" s="128"/>
      <c r="E28" s="128"/>
      <c r="F28" s="128"/>
    </row>
    <row r="29" spans="1:6" ht="12.75">
      <c r="A29" s="137" t="s">
        <v>74</v>
      </c>
      <c r="B29" s="128"/>
      <c r="C29" s="128"/>
      <c r="D29" s="128"/>
      <c r="E29" s="128"/>
      <c r="F29" s="128"/>
    </row>
    <row r="30" spans="1:6" ht="12.75">
      <c r="A30" s="128" t="s">
        <v>75</v>
      </c>
      <c r="B30" s="128"/>
      <c r="C30" s="128"/>
      <c r="D30" s="128"/>
      <c r="E30" s="128"/>
      <c r="F30" s="128">
        <v>0</v>
      </c>
    </row>
    <row r="31" spans="1:6" ht="12.75">
      <c r="A31" s="128" t="s">
        <v>76</v>
      </c>
      <c r="B31" s="128"/>
      <c r="C31" s="128"/>
      <c r="D31" s="128"/>
      <c r="E31" s="128"/>
      <c r="F31" s="128">
        <v>0</v>
      </c>
    </row>
    <row r="32" spans="1:6" ht="12.75">
      <c r="A32" s="128" t="s">
        <v>77</v>
      </c>
      <c r="B32" s="128"/>
      <c r="C32" s="128"/>
      <c r="D32" s="128"/>
      <c r="E32" s="128"/>
      <c r="F32" s="128">
        <v>0</v>
      </c>
    </row>
    <row r="33" spans="1:6" ht="12.75">
      <c r="A33" s="128" t="s">
        <v>78</v>
      </c>
      <c r="B33" s="128"/>
      <c r="C33" s="128"/>
      <c r="D33" s="128"/>
      <c r="E33" s="128"/>
      <c r="F33" s="128">
        <v>0</v>
      </c>
    </row>
    <row r="34" spans="1:6" ht="12.75">
      <c r="A34" s="128" t="s">
        <v>79</v>
      </c>
      <c r="B34" s="128"/>
      <c r="C34" s="128"/>
      <c r="D34" s="128"/>
      <c r="E34" s="128"/>
      <c r="F34" s="128">
        <v>0</v>
      </c>
    </row>
    <row r="35" spans="1:6" ht="12.75">
      <c r="A35" s="137" t="s">
        <v>80</v>
      </c>
      <c r="B35" s="137"/>
      <c r="C35" s="137"/>
      <c r="D35" s="137"/>
      <c r="E35" s="137"/>
      <c r="F35" s="137">
        <f>F30+F31+F32+F33+F34</f>
        <v>0</v>
      </c>
    </row>
    <row r="36" spans="1:6" ht="6.75" customHeight="1">
      <c r="A36" s="128"/>
      <c r="B36" s="128"/>
      <c r="C36" s="128"/>
      <c r="D36" s="128"/>
      <c r="E36" s="128"/>
      <c r="F36" s="128"/>
    </row>
    <row r="37" spans="1:6" ht="12.75">
      <c r="A37" s="128" t="s">
        <v>81</v>
      </c>
      <c r="B37" s="128"/>
      <c r="C37" s="128"/>
      <c r="D37" s="128"/>
      <c r="E37" s="128"/>
      <c r="F37" s="128">
        <v>0</v>
      </c>
    </row>
    <row r="38" spans="1:6" ht="12.75">
      <c r="A38" s="137" t="s">
        <v>82</v>
      </c>
      <c r="B38" s="137"/>
      <c r="C38" s="137"/>
      <c r="D38" s="137"/>
      <c r="E38" s="137"/>
      <c r="F38" s="137">
        <f>F37</f>
        <v>0</v>
      </c>
    </row>
    <row r="39" spans="1:6" ht="12.75">
      <c r="A39" s="128"/>
      <c r="B39" s="128"/>
      <c r="C39" s="128"/>
      <c r="D39" s="128"/>
      <c r="E39" s="128"/>
      <c r="F39" s="128"/>
    </row>
    <row r="40" spans="1:6" ht="12.75">
      <c r="A40" s="138" t="s">
        <v>83</v>
      </c>
      <c r="B40" s="138"/>
      <c r="C40" s="138"/>
      <c r="D40" s="138"/>
      <c r="E40" s="138"/>
      <c r="F40" s="139">
        <f>F19-F27-F35-F38</f>
        <v>15477.370000000006</v>
      </c>
    </row>
    <row r="41" spans="1:6" ht="12.75">
      <c r="A41" s="140" t="s">
        <v>84</v>
      </c>
      <c r="B41" s="141"/>
      <c r="C41" s="141"/>
      <c r="D41" s="141"/>
      <c r="E41" s="141"/>
      <c r="F41" s="141"/>
    </row>
  </sheetData>
  <sheetProtection/>
  <mergeCells count="16">
    <mergeCell ref="A21:F21"/>
    <mergeCell ref="A16:F16"/>
    <mergeCell ref="E2:F2"/>
    <mergeCell ref="E3:F3"/>
    <mergeCell ref="E4:F4"/>
    <mergeCell ref="E5:F5"/>
    <mergeCell ref="E6:F6"/>
    <mergeCell ref="E8:F8"/>
    <mergeCell ref="E10:F10"/>
    <mergeCell ref="E11:F11"/>
    <mergeCell ref="A15:F15"/>
    <mergeCell ref="A12:F12"/>
    <mergeCell ref="E13:F13"/>
    <mergeCell ref="E7:F7"/>
    <mergeCell ref="E9:F9"/>
    <mergeCell ref="E14:F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Associazione Ambito Cuneese Ambiente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AAC</dc:creator>
  <cp:keywords/>
  <dc:description/>
  <cp:lastModifiedBy>utente</cp:lastModifiedBy>
  <cp:lastPrinted>2020-07-30T00:03:43Z</cp:lastPrinted>
  <dcterms:created xsi:type="dcterms:W3CDTF">2007-06-04T21:07:39Z</dcterms:created>
  <dcterms:modified xsi:type="dcterms:W3CDTF">2021-03-04T01:11:19Z</dcterms:modified>
  <cp:category/>
  <cp:version/>
  <cp:contentType/>
  <cp:contentStatus/>
</cp:coreProperties>
</file>